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38AE05CA-66A2-40E1-81DA-F32FF617A7DB}" xr6:coauthVersionLast="47" xr6:coauthVersionMax="47" xr10:uidLastSave="{00000000-0000-0000-0000-000000000000}"/>
  <bookViews>
    <workbookView xWindow="-110" yWindow="-110" windowWidth="19420" windowHeight="10420" tabRatio="733" xr2:uid="{00000000-000D-0000-FFFF-FFFF00000000}"/>
  </bookViews>
  <sheets>
    <sheet name="材料与化工" sheetId="6" r:id="rId1"/>
  </sheets>
  <definedNames>
    <definedName name="_xlnm._FilterDatabase" localSheetId="0" hidden="1">材料与化工!$J$1:$J$34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6" l="1"/>
  <c r="M4" i="6" s="1"/>
  <c r="L31" i="6"/>
  <c r="M31" i="6" s="1"/>
  <c r="L5" i="6"/>
  <c r="M5" i="6" s="1"/>
  <c r="L6" i="6"/>
  <c r="M6" i="6" s="1"/>
  <c r="L7" i="6"/>
  <c r="M7" i="6" s="1"/>
  <c r="L8" i="6"/>
  <c r="M8" i="6" s="1"/>
  <c r="L9" i="6"/>
  <c r="M9" i="6" s="1"/>
  <c r="L10" i="6"/>
  <c r="M10" i="6" s="1"/>
  <c r="L11" i="6"/>
  <c r="M11" i="6" s="1"/>
  <c r="L13" i="6"/>
  <c r="M13" i="6" s="1"/>
  <c r="L12" i="6"/>
  <c r="M12" i="6" s="1"/>
  <c r="L15" i="6"/>
  <c r="M15" i="6" s="1"/>
  <c r="L16" i="6"/>
  <c r="M16" i="6" s="1"/>
  <c r="L19" i="6"/>
  <c r="M19" i="6" s="1"/>
  <c r="L28" i="6"/>
  <c r="M28" i="6" s="1"/>
  <c r="L14" i="6"/>
  <c r="M14" i="6" s="1"/>
  <c r="L17" i="6"/>
  <c r="M17" i="6" s="1"/>
  <c r="L25" i="6"/>
  <c r="M25" i="6" s="1"/>
  <c r="L18" i="6"/>
  <c r="M18" i="6" s="1"/>
  <c r="L26" i="6"/>
  <c r="M26" i="6" s="1"/>
  <c r="L27" i="6"/>
  <c r="M27" i="6" s="1"/>
  <c r="L21" i="6"/>
  <c r="M21" i="6" s="1"/>
  <c r="L22" i="6"/>
  <c r="M22" i="6" s="1"/>
  <c r="L23" i="6"/>
  <c r="M23" i="6" s="1"/>
  <c r="L20" i="6"/>
  <c r="M20" i="6" s="1"/>
  <c r="L30" i="6"/>
  <c r="M30" i="6" s="1"/>
  <c r="L29" i="6"/>
  <c r="M29" i="6" s="1"/>
  <c r="L24" i="6"/>
  <c r="M24" i="6" s="1"/>
</calcChain>
</file>

<file path=xl/sharedStrings.xml><?xml version="1.0" encoding="utf-8"?>
<sst xmlns="http://schemas.openxmlformats.org/spreadsheetml/2006/main" count="236" uniqueCount="90">
  <si>
    <t>生源类别（一志愿或调剂）</t>
  </si>
  <si>
    <t>姓名</t>
  </si>
  <si>
    <t>考生编号</t>
  </si>
  <si>
    <t>是否拟录取</t>
  </si>
  <si>
    <t>备注</t>
  </si>
  <si>
    <t>学院负责人签字：</t>
  </si>
  <si>
    <t>年   月   日</t>
  </si>
  <si>
    <t>复试专业         代码</t>
    <phoneticPr fontId="4" type="noConversion"/>
  </si>
  <si>
    <t>复试专业         名称</t>
    <phoneticPr fontId="4" type="noConversion"/>
  </si>
  <si>
    <t>A
初试总成绩（含加分）</t>
    <phoneticPr fontId="4" type="noConversion"/>
  </si>
  <si>
    <t>B
专业课考试（考核）成绩</t>
    <phoneticPr fontId="4" type="noConversion"/>
  </si>
  <si>
    <t>C
口语听力总成绩</t>
    <phoneticPr fontId="4" type="noConversion"/>
  </si>
  <si>
    <t>D
专业知识面试成绩</t>
    <phoneticPr fontId="4" type="noConversion"/>
  </si>
  <si>
    <t>E
政治（MBA/MPA、MPAcc）</t>
    <phoneticPr fontId="4" type="noConversion"/>
  </si>
  <si>
    <t>（B+C+D+E)
复试总成绩
（保留至整数）</t>
    <phoneticPr fontId="4" type="noConversion"/>
  </si>
  <si>
    <t>综合成绩排名</t>
    <phoneticPr fontId="4" type="noConversion"/>
  </si>
  <si>
    <t>录取学习形式
（全日制、非全日制）</t>
    <phoneticPr fontId="4" type="noConversion"/>
  </si>
  <si>
    <t>材料与化工</t>
    <phoneticPr fontId="4" type="noConversion"/>
  </si>
  <si>
    <t>否</t>
    <phoneticPr fontId="4" type="noConversion"/>
  </si>
  <si>
    <t>调剂</t>
  </si>
  <si>
    <t>085600</t>
  </si>
  <si>
    <t>全日制</t>
  </si>
  <si>
    <t>是</t>
  </si>
  <si>
    <t>他校录取</t>
    <phoneticPr fontId="4" type="noConversion"/>
  </si>
  <si>
    <t>候补</t>
    <phoneticPr fontId="4" type="noConversion"/>
  </si>
  <si>
    <t>专业综合面试不合格</t>
    <phoneticPr fontId="4" type="noConversion"/>
  </si>
  <si>
    <t xml:space="preserve">学院（章）：材料科学与工程学院          复试专业： 材料与化工                     </t>
    <phoneticPr fontId="4" type="noConversion"/>
  </si>
  <si>
    <t>104594410730041</t>
  </si>
  <si>
    <t>103574000014038</t>
  </si>
  <si>
    <t>102554240007551</t>
  </si>
  <si>
    <t>103584210013206</t>
  </si>
  <si>
    <t>102134000009609</t>
  </si>
  <si>
    <t>100084210007498</t>
  </si>
  <si>
    <t>105614021010324</t>
  </si>
  <si>
    <t>104974400341767</t>
  </si>
  <si>
    <t>104034085600542</t>
  </si>
  <si>
    <t>143254220700013</t>
  </si>
  <si>
    <t>101834214305641</t>
  </si>
  <si>
    <t>104254540002145</t>
  </si>
  <si>
    <t>101414370210381</t>
  </si>
  <si>
    <t>103844213411245</t>
  </si>
  <si>
    <t>102884500014262</t>
  </si>
  <si>
    <t>103594210009046</t>
  </si>
  <si>
    <t>106994415118011</t>
  </si>
  <si>
    <t>104034085600950</t>
  </si>
  <si>
    <t>106114009080073</t>
  </si>
  <si>
    <t>102514000004279</t>
  </si>
  <si>
    <t>107014220606676</t>
  </si>
  <si>
    <t>106354316025601</t>
  </si>
  <si>
    <t>104034070300396</t>
  </si>
  <si>
    <t>116464210000781</t>
  </si>
  <si>
    <t>105904567808541</t>
  </si>
  <si>
    <t>102994211613404</t>
  </si>
  <si>
    <t>102934210603127</t>
  </si>
  <si>
    <t>103584210013668</t>
  </si>
  <si>
    <t>高庆民</t>
    <phoneticPr fontId="4" type="noConversion"/>
  </si>
  <si>
    <t>李士晨</t>
    <phoneticPr fontId="4" type="noConversion"/>
  </si>
  <si>
    <t>宋亚辉</t>
    <phoneticPr fontId="4" type="noConversion"/>
  </si>
  <si>
    <t>曹政</t>
    <phoneticPr fontId="4" type="noConversion"/>
  </si>
  <si>
    <t>刘琴</t>
    <phoneticPr fontId="4" type="noConversion"/>
  </si>
  <si>
    <t>姜淑琴</t>
    <phoneticPr fontId="4" type="noConversion"/>
  </si>
  <si>
    <t>张绪柯</t>
    <phoneticPr fontId="4" type="noConversion"/>
  </si>
  <si>
    <t>王帅旗</t>
    <phoneticPr fontId="4" type="noConversion"/>
  </si>
  <si>
    <t>杜青洪</t>
    <phoneticPr fontId="4" type="noConversion"/>
  </si>
  <si>
    <t>朱天鹏</t>
    <phoneticPr fontId="4" type="noConversion"/>
  </si>
  <si>
    <t>丁宇泽</t>
    <phoneticPr fontId="4" type="noConversion"/>
  </si>
  <si>
    <t>熊宇涵</t>
    <phoneticPr fontId="4" type="noConversion"/>
  </si>
  <si>
    <t>李程龙</t>
    <phoneticPr fontId="4" type="noConversion"/>
  </si>
  <si>
    <t>姚钰格</t>
    <phoneticPr fontId="4" type="noConversion"/>
  </si>
  <si>
    <t>崔庆雪</t>
    <phoneticPr fontId="4" type="noConversion"/>
  </si>
  <si>
    <t>郭凯文</t>
    <phoneticPr fontId="4" type="noConversion"/>
  </si>
  <si>
    <t>刘向田</t>
    <phoneticPr fontId="4" type="noConversion"/>
  </si>
  <si>
    <t>李明奎</t>
    <phoneticPr fontId="4" type="noConversion"/>
  </si>
  <si>
    <t>徐守田</t>
    <phoneticPr fontId="4" type="noConversion"/>
  </si>
  <si>
    <t>崔晓强</t>
    <phoneticPr fontId="4" type="noConversion"/>
  </si>
  <si>
    <t>于小耕</t>
    <phoneticPr fontId="4" type="noConversion"/>
  </si>
  <si>
    <t>董昱秀</t>
    <phoneticPr fontId="4" type="noConversion"/>
  </si>
  <si>
    <t>曾琛</t>
    <phoneticPr fontId="4" type="noConversion"/>
  </si>
  <si>
    <t>李智倩</t>
    <phoneticPr fontId="4" type="noConversion"/>
  </si>
  <si>
    <t>钟佳志</t>
    <phoneticPr fontId="4" type="noConversion"/>
  </si>
  <si>
    <t>罗光敏</t>
    <phoneticPr fontId="4" type="noConversion"/>
  </si>
  <si>
    <t>何学松</t>
    <phoneticPr fontId="4" type="noConversion"/>
  </si>
  <si>
    <t>刘彻</t>
    <phoneticPr fontId="4" type="noConversion"/>
  </si>
  <si>
    <t>复试研究方向代码
（仅按研究方向招生的专业需填写）</t>
    <phoneticPr fontId="4" type="noConversion"/>
  </si>
  <si>
    <r>
      <t>2024年材料科学与工程学院硕士研究生拟录取名单（第</t>
    </r>
    <r>
      <rPr>
        <b/>
        <sz val="16"/>
        <rFont val="宋体"/>
        <family val="3"/>
        <charset val="134"/>
        <scheme val="minor"/>
      </rPr>
      <t>三</t>
    </r>
    <r>
      <rPr>
        <b/>
        <sz val="16"/>
        <rFont val="仿宋_GB2312"/>
        <family val="3"/>
        <charset val="134"/>
      </rPr>
      <t>次调剂）</t>
    </r>
    <phoneticPr fontId="4" type="noConversion"/>
  </si>
  <si>
    <t>是</t>
    <phoneticPr fontId="4" type="noConversion"/>
  </si>
  <si>
    <t>候补，士兵专项加分</t>
    <phoneticPr fontId="4" type="noConversion"/>
  </si>
  <si>
    <t>否</t>
    <phoneticPr fontId="4" type="noConversion"/>
  </si>
  <si>
    <t>拒绝录取</t>
    <phoneticPr fontId="4" type="noConversion"/>
  </si>
  <si>
    <r>
      <t xml:space="preserve">综合成绩
（保留至小数点后2位小数）
</t>
    </r>
    <r>
      <rPr>
        <sz val="9"/>
        <rFont val="黑体"/>
        <family val="3"/>
        <charset val="134"/>
      </rPr>
      <t>综合成绩=初试成绩*70%+复试总成绩*30%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</si>
</sst>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charset val="134"/>
    </font>
    <font>
      <b/>
      <sz val="16"/>
      <name val="仿宋_GB2312"/>
      <family val="3"/>
      <charset val="134"/>
    </font>
    <font>
      <b/>
      <sz val="14"/>
      <name val="仿宋_GB2312"/>
      <family val="3"/>
      <charset val="134"/>
    </font>
    <font>
      <b/>
      <sz val="9"/>
      <name val="黑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8" fillId="0" borderId="2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E1" zoomScale="115" zoomScaleNormal="115" workbookViewId="0">
      <selection activeCell="Q10" sqref="Q10"/>
    </sheetView>
  </sheetViews>
  <sheetFormatPr defaultColWidth="8.58203125" defaultRowHeight="15"/>
  <cols>
    <col min="1" max="1" width="6.6640625" style="8" customWidth="1"/>
    <col min="2" max="2" width="6.1640625" style="8" customWidth="1"/>
    <col min="3" max="3" width="9.08203125" style="8" bestFit="1" customWidth="1"/>
    <col min="4" max="4" width="14.1640625" style="8" customWidth="1"/>
    <col min="5" max="5" width="8" style="14" customWidth="1"/>
    <col min="6" max="6" width="17.1640625" style="8" customWidth="1"/>
    <col min="7" max="7" width="8.4140625" style="8" customWidth="1"/>
    <col min="8" max="8" width="7.6640625" style="8" customWidth="1"/>
    <col min="9" max="10" width="8.08203125" style="8" customWidth="1"/>
    <col min="11" max="11" width="8.58203125" style="8" customWidth="1"/>
    <col min="12" max="12" width="12.08203125" style="8" customWidth="1"/>
    <col min="13" max="13" width="22.08203125" style="8" customWidth="1"/>
    <col min="14" max="14" width="4.9140625" style="8" customWidth="1"/>
    <col min="15" max="15" width="5.9140625" style="8" customWidth="1"/>
    <col min="16" max="16" width="10.4140625" style="8" customWidth="1"/>
    <col min="17" max="17" width="10.08203125" style="8" customWidth="1"/>
    <col min="18" max="16384" width="8.58203125" style="8"/>
  </cols>
  <sheetData>
    <row r="1" spans="1:17" ht="34.75" customHeight="1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1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48">
      <c r="A3" s="1" t="s">
        <v>0</v>
      </c>
      <c r="B3" s="1" t="s">
        <v>7</v>
      </c>
      <c r="C3" s="1" t="s">
        <v>8</v>
      </c>
      <c r="D3" s="1" t="s">
        <v>83</v>
      </c>
      <c r="E3" s="13" t="s">
        <v>1</v>
      </c>
      <c r="F3" s="1" t="s">
        <v>2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89</v>
      </c>
      <c r="N3" s="1" t="s">
        <v>15</v>
      </c>
      <c r="O3" s="1" t="s">
        <v>3</v>
      </c>
      <c r="P3" s="1" t="s">
        <v>16</v>
      </c>
      <c r="Q3" s="1" t="s">
        <v>4</v>
      </c>
    </row>
    <row r="4" spans="1:17" s="5" customFormat="1" ht="14">
      <c r="A4" s="1" t="s">
        <v>19</v>
      </c>
      <c r="B4" s="3" t="s">
        <v>20</v>
      </c>
      <c r="C4" s="1" t="s">
        <v>17</v>
      </c>
      <c r="D4" s="1"/>
      <c r="E4" s="13" t="s">
        <v>67</v>
      </c>
      <c r="F4" s="4" t="s">
        <v>39</v>
      </c>
      <c r="G4" s="1">
        <v>338</v>
      </c>
      <c r="H4" s="1">
        <v>130</v>
      </c>
      <c r="I4" s="1">
        <v>45</v>
      </c>
      <c r="J4" s="1">
        <v>90</v>
      </c>
      <c r="K4" s="1"/>
      <c r="L4" s="1">
        <f>SUM(H4:J4)</f>
        <v>265</v>
      </c>
      <c r="M4" s="1">
        <f>G4*0.7+L4*0.3</f>
        <v>316.10000000000002</v>
      </c>
      <c r="N4" s="1">
        <v>1</v>
      </c>
      <c r="O4" s="1" t="s">
        <v>18</v>
      </c>
      <c r="P4" s="1" t="s">
        <v>21</v>
      </c>
      <c r="Q4" s="1" t="s">
        <v>23</v>
      </c>
    </row>
    <row r="5" spans="1:17" s="2" customFormat="1">
      <c r="A5" s="1" t="s">
        <v>19</v>
      </c>
      <c r="B5" s="3" t="s">
        <v>20</v>
      </c>
      <c r="C5" s="1" t="s">
        <v>17</v>
      </c>
      <c r="D5" s="1"/>
      <c r="E5" s="13" t="s">
        <v>78</v>
      </c>
      <c r="F5" s="4" t="s">
        <v>50</v>
      </c>
      <c r="G5" s="1">
        <v>328</v>
      </c>
      <c r="H5" s="1">
        <v>125</v>
      </c>
      <c r="I5" s="1">
        <v>43</v>
      </c>
      <c r="J5" s="1">
        <v>90</v>
      </c>
      <c r="K5" s="1"/>
      <c r="L5" s="1">
        <f t="shared" ref="L5:L23" si="0">SUM(H5:J5)</f>
        <v>258</v>
      </c>
      <c r="M5" s="1">
        <f>G5*0.7+L5*0.3</f>
        <v>307</v>
      </c>
      <c r="N5" s="1">
        <v>2</v>
      </c>
      <c r="O5" s="1" t="s">
        <v>22</v>
      </c>
      <c r="P5" s="1" t="s">
        <v>21</v>
      </c>
      <c r="Q5" s="1"/>
    </row>
    <row r="6" spans="1:17" s="5" customFormat="1" ht="14">
      <c r="A6" s="1" t="s">
        <v>19</v>
      </c>
      <c r="B6" s="3" t="s">
        <v>20</v>
      </c>
      <c r="C6" s="1" t="s">
        <v>17</v>
      </c>
      <c r="D6" s="1"/>
      <c r="E6" s="13" t="s">
        <v>77</v>
      </c>
      <c r="F6" s="4" t="s">
        <v>49</v>
      </c>
      <c r="G6" s="1">
        <v>328</v>
      </c>
      <c r="H6" s="1">
        <v>125</v>
      </c>
      <c r="I6" s="1">
        <v>40</v>
      </c>
      <c r="J6" s="1">
        <v>90</v>
      </c>
      <c r="K6" s="1"/>
      <c r="L6" s="1">
        <f t="shared" si="0"/>
        <v>255</v>
      </c>
      <c r="M6" s="1">
        <f>G6*0.7+L6*0.3</f>
        <v>306.10000000000002</v>
      </c>
      <c r="N6" s="1">
        <v>3</v>
      </c>
      <c r="O6" s="1" t="s">
        <v>18</v>
      </c>
      <c r="P6" s="1" t="s">
        <v>21</v>
      </c>
      <c r="Q6" s="1" t="s">
        <v>23</v>
      </c>
    </row>
    <row r="7" spans="1:17" s="5" customFormat="1" ht="14">
      <c r="A7" s="1" t="s">
        <v>19</v>
      </c>
      <c r="B7" s="3" t="s">
        <v>20</v>
      </c>
      <c r="C7" s="1" t="s">
        <v>17</v>
      </c>
      <c r="D7" s="1"/>
      <c r="E7" s="13" t="s">
        <v>76</v>
      </c>
      <c r="F7" s="4" t="s">
        <v>48</v>
      </c>
      <c r="G7" s="1">
        <v>333</v>
      </c>
      <c r="H7" s="1">
        <v>110</v>
      </c>
      <c r="I7" s="1">
        <v>40</v>
      </c>
      <c r="J7" s="1">
        <v>80</v>
      </c>
      <c r="K7" s="1"/>
      <c r="L7" s="1">
        <f t="shared" si="0"/>
        <v>230</v>
      </c>
      <c r="M7" s="1">
        <f t="shared" ref="M7:M23" si="1">G7*0.7+L7*0.3</f>
        <v>302.10000000000002</v>
      </c>
      <c r="N7" s="1">
        <v>4</v>
      </c>
      <c r="O7" s="1" t="s">
        <v>22</v>
      </c>
      <c r="P7" s="1" t="s">
        <v>21</v>
      </c>
      <c r="Q7" s="1"/>
    </row>
    <row r="8" spans="1:17" s="6" customFormat="1" ht="14">
      <c r="A8" s="1" t="s">
        <v>19</v>
      </c>
      <c r="B8" s="3" t="s">
        <v>20</v>
      </c>
      <c r="C8" s="1" t="s">
        <v>17</v>
      </c>
      <c r="D8" s="1"/>
      <c r="E8" s="13" t="s">
        <v>73</v>
      </c>
      <c r="F8" s="4" t="s">
        <v>45</v>
      </c>
      <c r="G8" s="1">
        <v>313</v>
      </c>
      <c r="H8" s="1">
        <v>125</v>
      </c>
      <c r="I8" s="1">
        <v>40</v>
      </c>
      <c r="J8" s="1">
        <v>85</v>
      </c>
      <c r="K8" s="1"/>
      <c r="L8" s="1">
        <f t="shared" si="0"/>
        <v>250</v>
      </c>
      <c r="M8" s="1">
        <f t="shared" si="1"/>
        <v>294.10000000000002</v>
      </c>
      <c r="N8" s="1">
        <v>5</v>
      </c>
      <c r="O8" s="1" t="s">
        <v>18</v>
      </c>
      <c r="P8" s="1" t="s">
        <v>21</v>
      </c>
      <c r="Q8" s="1" t="s">
        <v>23</v>
      </c>
    </row>
    <row r="9" spans="1:17" s="5" customFormat="1" ht="14">
      <c r="A9" s="1" t="s">
        <v>19</v>
      </c>
      <c r="B9" s="3" t="s">
        <v>20</v>
      </c>
      <c r="C9" s="1" t="s">
        <v>17</v>
      </c>
      <c r="D9" s="1"/>
      <c r="E9" s="13" t="s">
        <v>64</v>
      </c>
      <c r="F9" s="4" t="s">
        <v>36</v>
      </c>
      <c r="G9" s="1">
        <v>308</v>
      </c>
      <c r="H9" s="1">
        <v>125</v>
      </c>
      <c r="I9" s="1">
        <v>42</v>
      </c>
      <c r="J9" s="1">
        <v>85</v>
      </c>
      <c r="K9" s="1"/>
      <c r="L9" s="1">
        <f t="shared" si="0"/>
        <v>252</v>
      </c>
      <c r="M9" s="1">
        <f>G9*0.7+L9*0.3</f>
        <v>291.2</v>
      </c>
      <c r="N9" s="1">
        <v>6</v>
      </c>
      <c r="O9" s="1" t="s">
        <v>18</v>
      </c>
      <c r="P9" s="1" t="s">
        <v>21</v>
      </c>
      <c r="Q9" s="1" t="s">
        <v>23</v>
      </c>
    </row>
    <row r="10" spans="1:17" s="5" customFormat="1" ht="14">
      <c r="A10" s="1" t="s">
        <v>19</v>
      </c>
      <c r="B10" s="3" t="s">
        <v>20</v>
      </c>
      <c r="C10" s="1" t="s">
        <v>17</v>
      </c>
      <c r="D10" s="1"/>
      <c r="E10" s="13" t="s">
        <v>63</v>
      </c>
      <c r="F10" s="4" t="s">
        <v>35</v>
      </c>
      <c r="G10" s="1">
        <v>302</v>
      </c>
      <c r="H10" s="1">
        <v>130</v>
      </c>
      <c r="I10" s="1">
        <v>45</v>
      </c>
      <c r="J10" s="1">
        <v>90</v>
      </c>
      <c r="K10" s="1"/>
      <c r="L10" s="1">
        <f t="shared" si="0"/>
        <v>265</v>
      </c>
      <c r="M10" s="1">
        <f t="shared" si="1"/>
        <v>290.89999999999998</v>
      </c>
      <c r="N10" s="1">
        <v>7</v>
      </c>
      <c r="O10" s="1" t="s">
        <v>22</v>
      </c>
      <c r="P10" s="1" t="s">
        <v>21</v>
      </c>
      <c r="Q10" s="7"/>
    </row>
    <row r="11" spans="1:17" s="6" customFormat="1" ht="14">
      <c r="A11" s="1" t="s">
        <v>19</v>
      </c>
      <c r="B11" s="3" t="s">
        <v>20</v>
      </c>
      <c r="C11" s="1" t="s">
        <v>17</v>
      </c>
      <c r="D11" s="1"/>
      <c r="E11" s="13" t="s">
        <v>66</v>
      </c>
      <c r="F11" s="4" t="s">
        <v>38</v>
      </c>
      <c r="G11" s="1">
        <v>308</v>
      </c>
      <c r="H11" s="1">
        <v>120</v>
      </c>
      <c r="I11" s="1">
        <v>42</v>
      </c>
      <c r="J11" s="1">
        <v>88</v>
      </c>
      <c r="K11" s="1"/>
      <c r="L11" s="1">
        <f t="shared" si="0"/>
        <v>250</v>
      </c>
      <c r="M11" s="1">
        <f t="shared" si="1"/>
        <v>290.60000000000002</v>
      </c>
      <c r="N11" s="1">
        <v>8</v>
      </c>
      <c r="O11" s="1" t="s">
        <v>22</v>
      </c>
      <c r="P11" s="1" t="s">
        <v>21</v>
      </c>
      <c r="Q11" s="1"/>
    </row>
    <row r="12" spans="1:17" s="5" customFormat="1" ht="14">
      <c r="A12" s="1" t="s">
        <v>19</v>
      </c>
      <c r="B12" s="3" t="s">
        <v>20</v>
      </c>
      <c r="C12" s="1" t="s">
        <v>17</v>
      </c>
      <c r="D12" s="1"/>
      <c r="E12" s="13" t="s">
        <v>80</v>
      </c>
      <c r="F12" s="4" t="s">
        <v>52</v>
      </c>
      <c r="G12" s="1">
        <v>319</v>
      </c>
      <c r="H12" s="1">
        <v>105</v>
      </c>
      <c r="I12" s="1">
        <v>35</v>
      </c>
      <c r="J12" s="1">
        <v>80</v>
      </c>
      <c r="K12" s="1"/>
      <c r="L12" s="1">
        <f t="shared" si="0"/>
        <v>220</v>
      </c>
      <c r="M12" s="1">
        <f t="shared" si="1"/>
        <v>289.29999999999995</v>
      </c>
      <c r="N12" s="1">
        <v>9</v>
      </c>
      <c r="O12" s="1" t="s">
        <v>22</v>
      </c>
      <c r="P12" s="1" t="s">
        <v>21</v>
      </c>
      <c r="Q12" s="7"/>
    </row>
    <row r="13" spans="1:17" s="5" customFormat="1" ht="14">
      <c r="A13" s="1" t="s">
        <v>19</v>
      </c>
      <c r="B13" s="3" t="s">
        <v>20</v>
      </c>
      <c r="C13" s="1" t="s">
        <v>17</v>
      </c>
      <c r="D13" s="1"/>
      <c r="E13" s="13" t="s">
        <v>82</v>
      </c>
      <c r="F13" s="4" t="s">
        <v>54</v>
      </c>
      <c r="G13" s="1">
        <v>296</v>
      </c>
      <c r="H13" s="1">
        <v>125</v>
      </c>
      <c r="I13" s="1">
        <v>45</v>
      </c>
      <c r="J13" s="1">
        <v>90</v>
      </c>
      <c r="K13" s="1"/>
      <c r="L13" s="1">
        <f>SUM(H13:J13)</f>
        <v>260</v>
      </c>
      <c r="M13" s="1">
        <f>G13*0.7+L13*0.3</f>
        <v>285.2</v>
      </c>
      <c r="N13" s="1">
        <v>10</v>
      </c>
      <c r="O13" s="1" t="s">
        <v>18</v>
      </c>
      <c r="P13" s="1" t="s">
        <v>21</v>
      </c>
      <c r="Q13" s="1" t="s">
        <v>88</v>
      </c>
    </row>
    <row r="14" spans="1:17" s="9" customFormat="1">
      <c r="A14" s="1" t="s">
        <v>19</v>
      </c>
      <c r="B14" s="3" t="s">
        <v>20</v>
      </c>
      <c r="C14" s="1" t="s">
        <v>17</v>
      </c>
      <c r="D14" s="1"/>
      <c r="E14" s="13" t="s">
        <v>61</v>
      </c>
      <c r="F14" s="4" t="s">
        <v>33</v>
      </c>
      <c r="G14" s="1">
        <v>285</v>
      </c>
      <c r="H14" s="1">
        <v>140</v>
      </c>
      <c r="I14" s="1">
        <v>45</v>
      </c>
      <c r="J14" s="1">
        <v>95</v>
      </c>
      <c r="K14" s="1"/>
      <c r="L14" s="1">
        <f>SUM(H14:J14)</f>
        <v>280</v>
      </c>
      <c r="M14" s="1">
        <f>G14*0.7+L14*0.3</f>
        <v>283.5</v>
      </c>
      <c r="N14" s="1">
        <v>11</v>
      </c>
      <c r="O14" s="1" t="s">
        <v>85</v>
      </c>
      <c r="P14" s="1" t="s">
        <v>21</v>
      </c>
      <c r="Q14" s="1"/>
    </row>
    <row r="15" spans="1:17" s="5" customFormat="1" ht="14">
      <c r="A15" s="1" t="s">
        <v>19</v>
      </c>
      <c r="B15" s="3" t="s">
        <v>20</v>
      </c>
      <c r="C15" s="1" t="s">
        <v>17</v>
      </c>
      <c r="D15" s="1"/>
      <c r="E15" s="13" t="s">
        <v>58</v>
      </c>
      <c r="F15" s="4" t="s">
        <v>30</v>
      </c>
      <c r="G15" s="1">
        <v>294</v>
      </c>
      <c r="H15" s="1">
        <v>125</v>
      </c>
      <c r="I15" s="1">
        <v>43</v>
      </c>
      <c r="J15" s="1">
        <v>90</v>
      </c>
      <c r="K15" s="1"/>
      <c r="L15" s="1">
        <f>SUM(H15:J15)</f>
        <v>258</v>
      </c>
      <c r="M15" s="1">
        <f>G15*0.7+L15*0.3</f>
        <v>283.2</v>
      </c>
      <c r="N15" s="1">
        <v>12</v>
      </c>
      <c r="O15" s="1" t="s">
        <v>87</v>
      </c>
      <c r="P15" s="1" t="s">
        <v>21</v>
      </c>
      <c r="Q15" s="1" t="s">
        <v>88</v>
      </c>
    </row>
    <row r="16" spans="1:17" s="5" customFormat="1" ht="14">
      <c r="A16" s="1" t="s">
        <v>19</v>
      </c>
      <c r="B16" s="3" t="s">
        <v>20</v>
      </c>
      <c r="C16" s="1" t="s">
        <v>17</v>
      </c>
      <c r="D16" s="1"/>
      <c r="E16" s="13" t="s">
        <v>68</v>
      </c>
      <c r="F16" s="4" t="s">
        <v>40</v>
      </c>
      <c r="G16" s="1">
        <v>302</v>
      </c>
      <c r="H16" s="1">
        <v>110</v>
      </c>
      <c r="I16" s="1">
        <v>39</v>
      </c>
      <c r="J16" s="1">
        <v>90</v>
      </c>
      <c r="K16" s="1"/>
      <c r="L16" s="1">
        <f t="shared" si="0"/>
        <v>239</v>
      </c>
      <c r="M16" s="1">
        <f>G16*0.7+L16*0.3</f>
        <v>283.09999999999997</v>
      </c>
      <c r="N16" s="1">
        <v>13</v>
      </c>
      <c r="O16" s="1" t="s">
        <v>85</v>
      </c>
      <c r="P16" s="1" t="s">
        <v>21</v>
      </c>
      <c r="Q16" s="1"/>
    </row>
    <row r="17" spans="1:21" s="5" customFormat="1" ht="14">
      <c r="A17" s="1" t="s">
        <v>19</v>
      </c>
      <c r="B17" s="3" t="s">
        <v>20</v>
      </c>
      <c r="C17" s="1" t="s">
        <v>17</v>
      </c>
      <c r="D17" s="1"/>
      <c r="E17" s="13" t="s">
        <v>69</v>
      </c>
      <c r="F17" s="4" t="s">
        <v>41</v>
      </c>
      <c r="G17" s="1">
        <v>302</v>
      </c>
      <c r="H17" s="1">
        <v>110</v>
      </c>
      <c r="I17" s="1">
        <v>40</v>
      </c>
      <c r="J17" s="1">
        <v>88</v>
      </c>
      <c r="K17" s="1"/>
      <c r="L17" s="1">
        <f t="shared" si="0"/>
        <v>238</v>
      </c>
      <c r="M17" s="1">
        <f t="shared" si="1"/>
        <v>282.79999999999995</v>
      </c>
      <c r="N17" s="1">
        <v>14</v>
      </c>
      <c r="O17" s="1" t="s">
        <v>85</v>
      </c>
      <c r="P17" s="1" t="s">
        <v>21</v>
      </c>
      <c r="Q17" s="1"/>
    </row>
    <row r="18" spans="1:21" s="5" customFormat="1" ht="14">
      <c r="A18" s="1" t="s">
        <v>19</v>
      </c>
      <c r="B18" s="3" t="s">
        <v>20</v>
      </c>
      <c r="C18" s="1" t="s">
        <v>17</v>
      </c>
      <c r="D18" s="1"/>
      <c r="E18" s="13" t="s">
        <v>65</v>
      </c>
      <c r="F18" s="4" t="s">
        <v>37</v>
      </c>
      <c r="G18" s="1">
        <v>286</v>
      </c>
      <c r="H18" s="1">
        <v>135</v>
      </c>
      <c r="I18" s="1">
        <v>42</v>
      </c>
      <c r="J18" s="1">
        <v>90</v>
      </c>
      <c r="K18" s="1"/>
      <c r="L18" s="1">
        <f>SUM(H18:J18)</f>
        <v>267</v>
      </c>
      <c r="M18" s="1">
        <f>G18*0.7+L18*0.3</f>
        <v>280.29999999999995</v>
      </c>
      <c r="N18" s="1">
        <v>15</v>
      </c>
      <c r="O18" s="1" t="s">
        <v>85</v>
      </c>
      <c r="P18" s="1" t="s">
        <v>21</v>
      </c>
      <c r="Q18" s="1"/>
    </row>
    <row r="19" spans="1:21" s="6" customFormat="1" ht="14">
      <c r="A19" s="1" t="s">
        <v>19</v>
      </c>
      <c r="B19" s="3" t="s">
        <v>20</v>
      </c>
      <c r="C19" s="1" t="s">
        <v>17</v>
      </c>
      <c r="D19" s="1"/>
      <c r="E19" s="13" t="s">
        <v>79</v>
      </c>
      <c r="F19" s="4" t="s">
        <v>51</v>
      </c>
      <c r="G19" s="1">
        <v>321</v>
      </c>
      <c r="H19" s="1">
        <v>90</v>
      </c>
      <c r="I19" s="1">
        <v>30</v>
      </c>
      <c r="J19" s="1">
        <v>60</v>
      </c>
      <c r="K19" s="1"/>
      <c r="L19" s="1">
        <f>SUM(H19:J19)</f>
        <v>180</v>
      </c>
      <c r="M19" s="1">
        <f>G19*0.7+L19*0.3</f>
        <v>278.7</v>
      </c>
      <c r="N19" s="1">
        <v>16</v>
      </c>
      <c r="O19" s="1" t="s">
        <v>18</v>
      </c>
      <c r="P19" s="1" t="s">
        <v>21</v>
      </c>
      <c r="Q19" s="1" t="s">
        <v>24</v>
      </c>
    </row>
    <row r="20" spans="1:21" s="6" customFormat="1" ht="24">
      <c r="A20" s="1" t="s">
        <v>19</v>
      </c>
      <c r="B20" s="3" t="s">
        <v>20</v>
      </c>
      <c r="C20" s="1" t="s">
        <v>17</v>
      </c>
      <c r="D20" s="1"/>
      <c r="E20" s="13" t="s">
        <v>55</v>
      </c>
      <c r="F20" s="4" t="s">
        <v>27</v>
      </c>
      <c r="G20" s="1">
        <v>293</v>
      </c>
      <c r="H20" s="1">
        <v>106</v>
      </c>
      <c r="I20" s="1">
        <v>39</v>
      </c>
      <c r="J20" s="1">
        <v>84</v>
      </c>
      <c r="K20" s="1"/>
      <c r="L20" s="1">
        <f>SUM(H20:J20)</f>
        <v>229</v>
      </c>
      <c r="M20" s="1">
        <f>G20*0.7+L20*0.3</f>
        <v>273.8</v>
      </c>
      <c r="N20" s="1">
        <v>17</v>
      </c>
      <c r="O20" s="1" t="s">
        <v>18</v>
      </c>
      <c r="P20" s="1" t="s">
        <v>21</v>
      </c>
      <c r="Q20" s="1" t="s">
        <v>86</v>
      </c>
      <c r="R20" s="5"/>
      <c r="S20" s="5"/>
      <c r="T20" s="10"/>
      <c r="U20" s="10"/>
    </row>
    <row r="21" spans="1:21" s="5" customFormat="1" ht="14">
      <c r="A21" s="1" t="s">
        <v>19</v>
      </c>
      <c r="B21" s="3" t="s">
        <v>20</v>
      </c>
      <c r="C21" s="1" t="s">
        <v>17</v>
      </c>
      <c r="D21" s="1"/>
      <c r="E21" s="13" t="s">
        <v>57</v>
      </c>
      <c r="F21" s="4" t="s">
        <v>29</v>
      </c>
      <c r="G21" s="1">
        <v>277</v>
      </c>
      <c r="H21" s="1">
        <v>130</v>
      </c>
      <c r="I21" s="1">
        <v>43</v>
      </c>
      <c r="J21" s="1">
        <v>90</v>
      </c>
      <c r="K21" s="1"/>
      <c r="L21" s="1">
        <f t="shared" si="0"/>
        <v>263</v>
      </c>
      <c r="M21" s="1">
        <f t="shared" si="1"/>
        <v>272.79999999999995</v>
      </c>
      <c r="N21" s="1">
        <v>18</v>
      </c>
      <c r="O21" s="1" t="s">
        <v>18</v>
      </c>
      <c r="P21" s="1" t="s">
        <v>21</v>
      </c>
      <c r="Q21" s="1" t="s">
        <v>24</v>
      </c>
      <c r="T21" s="10"/>
      <c r="U21" s="10"/>
    </row>
    <row r="22" spans="1:21" s="5" customFormat="1" ht="14">
      <c r="A22" s="1" t="s">
        <v>19</v>
      </c>
      <c r="B22" s="3" t="s">
        <v>20</v>
      </c>
      <c r="C22" s="1" t="s">
        <v>17</v>
      </c>
      <c r="D22" s="1"/>
      <c r="E22" s="13" t="s">
        <v>60</v>
      </c>
      <c r="F22" s="4" t="s">
        <v>32</v>
      </c>
      <c r="G22" s="1">
        <v>277</v>
      </c>
      <c r="H22" s="1">
        <v>125</v>
      </c>
      <c r="I22" s="1">
        <v>42</v>
      </c>
      <c r="J22" s="1">
        <v>90</v>
      </c>
      <c r="K22" s="1"/>
      <c r="L22" s="1">
        <f t="shared" si="0"/>
        <v>257</v>
      </c>
      <c r="M22" s="1">
        <f t="shared" si="1"/>
        <v>271</v>
      </c>
      <c r="N22" s="1">
        <v>19</v>
      </c>
      <c r="O22" s="1" t="s">
        <v>18</v>
      </c>
      <c r="P22" s="1" t="s">
        <v>21</v>
      </c>
      <c r="Q22" s="1" t="s">
        <v>24</v>
      </c>
      <c r="T22" s="10"/>
      <c r="U22" s="10"/>
    </row>
    <row r="23" spans="1:21" s="5" customFormat="1" ht="14">
      <c r="A23" s="1" t="s">
        <v>19</v>
      </c>
      <c r="B23" s="3" t="s">
        <v>20</v>
      </c>
      <c r="C23" s="1" t="s">
        <v>17</v>
      </c>
      <c r="D23" s="1"/>
      <c r="E23" s="13" t="s">
        <v>56</v>
      </c>
      <c r="F23" s="4" t="s">
        <v>28</v>
      </c>
      <c r="G23" s="1">
        <v>273</v>
      </c>
      <c r="H23" s="1">
        <v>135</v>
      </c>
      <c r="I23" s="1">
        <v>40</v>
      </c>
      <c r="J23" s="1">
        <v>90</v>
      </c>
      <c r="K23" s="1"/>
      <c r="L23" s="1">
        <f t="shared" si="0"/>
        <v>265</v>
      </c>
      <c r="M23" s="1">
        <f t="shared" si="1"/>
        <v>270.60000000000002</v>
      </c>
      <c r="N23" s="1">
        <v>20</v>
      </c>
      <c r="O23" s="1" t="s">
        <v>18</v>
      </c>
      <c r="P23" s="1" t="s">
        <v>21</v>
      </c>
      <c r="Q23" s="1" t="s">
        <v>24</v>
      </c>
      <c r="T23" s="10"/>
      <c r="U23" s="10"/>
    </row>
    <row r="24" spans="1:21" s="9" customFormat="1">
      <c r="A24" s="1" t="s">
        <v>19</v>
      </c>
      <c r="B24" s="3" t="s">
        <v>20</v>
      </c>
      <c r="C24" s="1" t="s">
        <v>17</v>
      </c>
      <c r="D24" s="1"/>
      <c r="E24" s="13" t="s">
        <v>71</v>
      </c>
      <c r="F24" s="4" t="s">
        <v>43</v>
      </c>
      <c r="G24" s="1">
        <v>281</v>
      </c>
      <c r="H24" s="1">
        <v>125</v>
      </c>
      <c r="I24" s="1">
        <v>40</v>
      </c>
      <c r="J24" s="1">
        <v>70</v>
      </c>
      <c r="K24" s="1"/>
      <c r="L24" s="1">
        <f>SUM(H24:J24)</f>
        <v>235</v>
      </c>
      <c r="M24" s="1">
        <f>G24*0.7+L24*0.3</f>
        <v>267.2</v>
      </c>
      <c r="N24" s="1">
        <v>21</v>
      </c>
      <c r="O24" s="1" t="s">
        <v>18</v>
      </c>
      <c r="P24" s="1" t="s">
        <v>21</v>
      </c>
      <c r="Q24" s="1" t="s">
        <v>24</v>
      </c>
    </row>
    <row r="25" spans="1:21" s="6" customFormat="1" ht="14">
      <c r="A25" s="1" t="s">
        <v>19</v>
      </c>
      <c r="B25" s="3" t="s">
        <v>20</v>
      </c>
      <c r="C25" s="1" t="s">
        <v>17</v>
      </c>
      <c r="D25" s="1"/>
      <c r="E25" s="13" t="s">
        <v>72</v>
      </c>
      <c r="F25" s="4" t="s">
        <v>44</v>
      </c>
      <c r="G25" s="1">
        <v>284</v>
      </c>
      <c r="H25" s="1">
        <v>120</v>
      </c>
      <c r="I25" s="1">
        <v>45</v>
      </c>
      <c r="J25" s="1">
        <v>62</v>
      </c>
      <c r="K25" s="1"/>
      <c r="L25" s="1">
        <f>SUM(H25:J25)</f>
        <v>227</v>
      </c>
      <c r="M25" s="1">
        <f>G25*0.7+L25*0.3</f>
        <v>266.89999999999998</v>
      </c>
      <c r="N25" s="1">
        <v>22</v>
      </c>
      <c r="O25" s="1" t="s">
        <v>18</v>
      </c>
      <c r="P25" s="1" t="s">
        <v>21</v>
      </c>
      <c r="Q25" s="1" t="s">
        <v>24</v>
      </c>
    </row>
    <row r="26" spans="1:21" s="5" customFormat="1" ht="24">
      <c r="A26" s="1" t="s">
        <v>19</v>
      </c>
      <c r="B26" s="3" t="s">
        <v>20</v>
      </c>
      <c r="C26" s="1" t="s">
        <v>17</v>
      </c>
      <c r="D26" s="1"/>
      <c r="E26" s="13" t="s">
        <v>70</v>
      </c>
      <c r="F26" s="4" t="s">
        <v>42</v>
      </c>
      <c r="G26" s="1">
        <v>331</v>
      </c>
      <c r="H26" s="1">
        <v>80</v>
      </c>
      <c r="I26" s="1">
        <v>20</v>
      </c>
      <c r="J26" s="1">
        <v>45</v>
      </c>
      <c r="K26" s="1"/>
      <c r="L26" s="1">
        <f>SUM(H26:J26)</f>
        <v>145</v>
      </c>
      <c r="M26" s="1">
        <f>G26*0.7+L26*0.3</f>
        <v>275.2</v>
      </c>
      <c r="N26" s="1">
        <v>23</v>
      </c>
      <c r="O26" s="1" t="s">
        <v>18</v>
      </c>
      <c r="P26" s="1" t="s">
        <v>21</v>
      </c>
      <c r="Q26" s="1" t="s">
        <v>25</v>
      </c>
      <c r="T26" s="10"/>
      <c r="U26" s="10"/>
    </row>
    <row r="27" spans="1:21" s="6" customFormat="1" ht="24">
      <c r="A27" s="1" t="s">
        <v>19</v>
      </c>
      <c r="B27" s="3" t="s">
        <v>20</v>
      </c>
      <c r="C27" s="1" t="s">
        <v>17</v>
      </c>
      <c r="D27" s="1"/>
      <c r="E27" s="13" t="s">
        <v>75</v>
      </c>
      <c r="F27" s="4" t="s">
        <v>47</v>
      </c>
      <c r="G27" s="1">
        <v>347</v>
      </c>
      <c r="H27" s="1">
        <v>0</v>
      </c>
      <c r="I27" s="1">
        <v>35</v>
      </c>
      <c r="J27" s="1">
        <v>50</v>
      </c>
      <c r="K27" s="1"/>
      <c r="L27" s="1">
        <f>SUM(H27:J27)</f>
        <v>85</v>
      </c>
      <c r="M27" s="1">
        <f>G27*0.7+L27*0.3</f>
        <v>268.39999999999998</v>
      </c>
      <c r="N27" s="1">
        <v>24</v>
      </c>
      <c r="O27" s="1" t="s">
        <v>18</v>
      </c>
      <c r="P27" s="1" t="s">
        <v>21</v>
      </c>
      <c r="Q27" s="1" t="s">
        <v>25</v>
      </c>
      <c r="R27" s="5"/>
      <c r="S27" s="5"/>
      <c r="T27" s="10"/>
      <c r="U27" s="10"/>
    </row>
    <row r="28" spans="1:21" s="5" customFormat="1" ht="24">
      <c r="A28" s="1" t="s">
        <v>19</v>
      </c>
      <c r="B28" s="3" t="s">
        <v>20</v>
      </c>
      <c r="C28" s="1" t="s">
        <v>17</v>
      </c>
      <c r="D28" s="1"/>
      <c r="E28" s="13" t="s">
        <v>62</v>
      </c>
      <c r="F28" s="4" t="s">
        <v>34</v>
      </c>
      <c r="G28" s="1">
        <v>309</v>
      </c>
      <c r="H28" s="1">
        <v>95</v>
      </c>
      <c r="I28" s="1">
        <v>30</v>
      </c>
      <c r="J28" s="1">
        <v>45</v>
      </c>
      <c r="K28" s="1"/>
      <c r="L28" s="1">
        <f>SUM(H28:J28)</f>
        <v>170</v>
      </c>
      <c r="M28" s="1">
        <f>G28*0.7+L28*0.3</f>
        <v>267.29999999999995</v>
      </c>
      <c r="N28" s="1">
        <v>25</v>
      </c>
      <c r="O28" s="1" t="s">
        <v>18</v>
      </c>
      <c r="P28" s="1" t="s">
        <v>21</v>
      </c>
      <c r="Q28" s="1" t="s">
        <v>25</v>
      </c>
    </row>
    <row r="29" spans="1:21" s="9" customFormat="1" ht="24">
      <c r="A29" s="1" t="s">
        <v>19</v>
      </c>
      <c r="B29" s="3" t="s">
        <v>20</v>
      </c>
      <c r="C29" s="1" t="s">
        <v>17</v>
      </c>
      <c r="D29" s="1"/>
      <c r="E29" s="13" t="s">
        <v>81</v>
      </c>
      <c r="F29" s="4" t="s">
        <v>53</v>
      </c>
      <c r="G29" s="1">
        <v>273</v>
      </c>
      <c r="H29" s="1">
        <v>100</v>
      </c>
      <c r="I29" s="1">
        <v>45</v>
      </c>
      <c r="J29" s="1">
        <v>50</v>
      </c>
      <c r="K29" s="1"/>
      <c r="L29" s="1">
        <f t="shared" ref="L29:L30" si="2">SUM(H29:J29)</f>
        <v>195</v>
      </c>
      <c r="M29" s="1">
        <f t="shared" ref="M29:M31" si="3">G29*0.7+L29*0.3</f>
        <v>249.6</v>
      </c>
      <c r="N29" s="1">
        <v>26</v>
      </c>
      <c r="O29" s="1" t="s">
        <v>18</v>
      </c>
      <c r="P29" s="1" t="s">
        <v>21</v>
      </c>
      <c r="Q29" s="1" t="s">
        <v>25</v>
      </c>
    </row>
    <row r="30" spans="1:21" ht="24">
      <c r="A30" s="1" t="s">
        <v>19</v>
      </c>
      <c r="B30" s="3" t="s">
        <v>20</v>
      </c>
      <c r="C30" s="1" t="s">
        <v>17</v>
      </c>
      <c r="D30" s="1"/>
      <c r="E30" s="13" t="s">
        <v>59</v>
      </c>
      <c r="F30" s="4" t="s">
        <v>31</v>
      </c>
      <c r="G30" s="1">
        <v>281</v>
      </c>
      <c r="H30" s="1">
        <v>45</v>
      </c>
      <c r="I30" s="1">
        <v>38</v>
      </c>
      <c r="J30" s="1">
        <v>40</v>
      </c>
      <c r="K30" s="1"/>
      <c r="L30" s="1">
        <f t="shared" si="2"/>
        <v>123</v>
      </c>
      <c r="M30" s="1">
        <f t="shared" si="3"/>
        <v>233.6</v>
      </c>
      <c r="N30" s="1">
        <v>27</v>
      </c>
      <c r="O30" s="1" t="s">
        <v>18</v>
      </c>
      <c r="P30" s="1" t="s">
        <v>21</v>
      </c>
      <c r="Q30" s="1" t="s">
        <v>25</v>
      </c>
    </row>
    <row r="31" spans="1:21" s="9" customFormat="1" ht="24">
      <c r="A31" s="1" t="s">
        <v>19</v>
      </c>
      <c r="B31" s="3" t="s">
        <v>20</v>
      </c>
      <c r="C31" s="1" t="s">
        <v>17</v>
      </c>
      <c r="D31" s="1"/>
      <c r="E31" s="13" t="s">
        <v>74</v>
      </c>
      <c r="F31" s="4" t="s">
        <v>46</v>
      </c>
      <c r="G31" s="1">
        <v>274</v>
      </c>
      <c r="H31" s="1">
        <v>0</v>
      </c>
      <c r="I31" s="1">
        <v>40</v>
      </c>
      <c r="J31" s="1">
        <v>40</v>
      </c>
      <c r="K31" s="1"/>
      <c r="L31" s="1">
        <f>SUM(H31:J31)</f>
        <v>80</v>
      </c>
      <c r="M31" s="1">
        <f t="shared" si="3"/>
        <v>215.79999999999998</v>
      </c>
      <c r="N31" s="1">
        <v>28</v>
      </c>
      <c r="O31" s="1" t="s">
        <v>18</v>
      </c>
      <c r="P31" s="1" t="s">
        <v>21</v>
      </c>
      <c r="Q31" s="1" t="s">
        <v>25</v>
      </c>
    </row>
    <row r="34" spans="8:13">
      <c r="H34" s="8" t="s">
        <v>5</v>
      </c>
      <c r="M34" s="8" t="s">
        <v>6</v>
      </c>
    </row>
  </sheetData>
  <autoFilter ref="J1:J34" xr:uid="{00000000-0009-0000-0000-000000000000}"/>
  <mergeCells count="2">
    <mergeCell ref="A1:Q1"/>
    <mergeCell ref="A2:Q2"/>
  </mergeCells>
  <phoneticPr fontId="4" type="noConversion"/>
  <conditionalFormatting sqref="E37:E65559 E33:E35">
    <cfRule type="duplicateValues" dxfId="1" priority="12"/>
  </conditionalFormatting>
  <conditionalFormatting sqref="K2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材料与化工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2015-04-14T02:15:52Z</cp:lastPrinted>
  <dcterms:created xsi:type="dcterms:W3CDTF">1996-12-17T01:32:42Z</dcterms:created>
  <dcterms:modified xsi:type="dcterms:W3CDTF">2024-04-13T00:33:41Z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433015AB371C427BBC172064380D98B0_13</vt:lpwstr>
  </property>
</Properties>
</file>