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8" yWindow="-108" windowWidth="23256" windowHeight="12456" tabRatio="733" activeTab="1"/>
  </bookViews>
  <sheets>
    <sheet name="材料科学与工程 " sheetId="5" r:id="rId1"/>
    <sheet name="材料与化工" sheetId="6" r:id="rId2"/>
  </sheets>
  <definedNames>
    <definedName name="_xlnm._FilterDatabase" localSheetId="0" hidden="1">'材料科学与工程 '!$J$1:$J$38</definedName>
    <definedName name="_xlnm._FilterDatabase" localSheetId="1" hidden="1">材料与化工!$J$1:$J$48</definedName>
  </definedNames>
  <calcPr calcId="162913"/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4" i="5"/>
  <c r="L45" i="6" l="1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21" i="6"/>
  <c r="M21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L27" i="6"/>
  <c r="M27" i="6" s="1"/>
  <c r="L26" i="6"/>
  <c r="M26" i="6" s="1"/>
  <c r="L25" i="6"/>
  <c r="M25" i="6" s="1"/>
  <c r="L23" i="6"/>
  <c r="M23" i="6" s="1"/>
  <c r="L24" i="6"/>
  <c r="M24" i="6" s="1"/>
  <c r="L22" i="6"/>
  <c r="M22" i="6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L5" i="6"/>
  <c r="M5" i="6" s="1"/>
  <c r="L4" i="6"/>
  <c r="M4" i="6" s="1"/>
  <c r="L4" i="5"/>
  <c r="L5" i="5"/>
  <c r="L6" i="5"/>
  <c r="L7" i="5"/>
  <c r="L8" i="5"/>
  <c r="L9" i="5"/>
  <c r="L10" i="5"/>
  <c r="L11" i="5"/>
  <c r="L12" i="5"/>
  <c r="L13" i="5"/>
  <c r="L14" i="5"/>
  <c r="L17" i="5"/>
  <c r="L15" i="5"/>
  <c r="L16" i="5"/>
  <c r="L18" i="5"/>
  <c r="L19" i="5"/>
  <c r="L20" i="5"/>
</calcChain>
</file>

<file path=xl/sharedStrings.xml><?xml version="1.0" encoding="utf-8"?>
<sst xmlns="http://schemas.openxmlformats.org/spreadsheetml/2006/main" count="475" uniqueCount="164">
  <si>
    <t>生源类别（一志愿或调剂）</t>
  </si>
  <si>
    <t>姓名</t>
  </si>
  <si>
    <t>考生编号</t>
  </si>
  <si>
    <t>是否拟录取</t>
  </si>
  <si>
    <t>备注</t>
  </si>
  <si>
    <t>学院负责人签字：</t>
  </si>
  <si>
    <t>年   月   日</t>
  </si>
  <si>
    <t>复试专业         代码</t>
    <phoneticPr fontId="6" type="noConversion"/>
  </si>
  <si>
    <t>复试专业         名称</t>
    <phoneticPr fontId="6" type="noConversion"/>
  </si>
  <si>
    <r>
      <t xml:space="preserve">复试研究方向代码
</t>
    </r>
    <r>
      <rPr>
        <b/>
        <sz val="9"/>
        <color indexed="10"/>
        <rFont val="黑体"/>
        <family val="3"/>
        <charset val="134"/>
      </rPr>
      <t>（仅按研究方向招生的专业需填写）</t>
    </r>
    <phoneticPr fontId="6" type="noConversion"/>
  </si>
  <si>
    <r>
      <t xml:space="preserve">综合成绩
（保留至小数点后2位小数）
</t>
    </r>
    <r>
      <rPr>
        <sz val="9"/>
        <rFont val="黑体"/>
        <family val="3"/>
        <charset val="134"/>
      </rPr>
      <t>综合成绩=初试成绩*70%+复试总成绩*30%</t>
    </r>
    <phoneticPr fontId="6" type="noConversion"/>
  </si>
  <si>
    <t>A
初试总成绩（含加分）</t>
    <phoneticPr fontId="6" type="noConversion"/>
  </si>
  <si>
    <t>B
专业课考试（考核）成绩</t>
    <phoneticPr fontId="6" type="noConversion"/>
  </si>
  <si>
    <t>C
口语听力总成绩</t>
    <phoneticPr fontId="6" type="noConversion"/>
  </si>
  <si>
    <t>D
专业知识面试成绩</t>
    <phoneticPr fontId="6" type="noConversion"/>
  </si>
  <si>
    <t>E
政治（MBA/MPA、MPAcc）</t>
    <phoneticPr fontId="6" type="noConversion"/>
  </si>
  <si>
    <t>（B+C+D+E)
复试总成绩
（保留至整数）</t>
    <phoneticPr fontId="6" type="noConversion"/>
  </si>
  <si>
    <t>综合成绩排名</t>
    <phoneticPr fontId="6" type="noConversion"/>
  </si>
  <si>
    <t>录取学习形式
（全日制、非全日制）</t>
    <phoneticPr fontId="6" type="noConversion"/>
  </si>
  <si>
    <t>吴其涵</t>
  </si>
  <si>
    <t>103594210003510</t>
  </si>
  <si>
    <t>调剂</t>
    <phoneticPr fontId="6" type="noConversion"/>
  </si>
  <si>
    <t>材料与化工</t>
    <phoneticPr fontId="6" type="noConversion"/>
  </si>
  <si>
    <t>材料科学与工程</t>
    <phoneticPr fontId="6" type="noConversion"/>
  </si>
  <si>
    <t>平宇阳</t>
  </si>
  <si>
    <t>郭帅涵</t>
  </si>
  <si>
    <t>李政</t>
  </si>
  <si>
    <t>周佳</t>
  </si>
  <si>
    <t>李其锦</t>
    <phoneticPr fontId="12" type="noConversion"/>
  </si>
  <si>
    <t>章其全</t>
  </si>
  <si>
    <t>102934210607050</t>
  </si>
  <si>
    <t>105614021007251</t>
  </si>
  <si>
    <t>102864321409435</t>
  </si>
  <si>
    <t>102884500014296</t>
  </si>
  <si>
    <t>102134000006953</t>
  </si>
  <si>
    <t>100804184408884</t>
  </si>
  <si>
    <t>牛寒冰</t>
    <phoneticPr fontId="6" type="noConversion"/>
  </si>
  <si>
    <t>106994411417537</t>
    <phoneticPr fontId="6" type="noConversion"/>
  </si>
  <si>
    <t>否</t>
    <phoneticPr fontId="6" type="noConversion"/>
  </si>
  <si>
    <t>徐守田</t>
  </si>
  <si>
    <t>李均然</t>
  </si>
  <si>
    <t>韩柯鹏</t>
  </si>
  <si>
    <t>董成辉</t>
  </si>
  <si>
    <t>赵子坤</t>
  </si>
  <si>
    <t>徐家兵</t>
  </si>
  <si>
    <t>104974400339975</t>
    <phoneticPr fontId="6" type="noConversion"/>
  </si>
  <si>
    <t>106114009080073</t>
    <phoneticPr fontId="6" type="noConversion"/>
  </si>
  <si>
    <t>103594210003347</t>
    <phoneticPr fontId="6" type="noConversion"/>
  </si>
  <si>
    <t>100084210007499</t>
    <phoneticPr fontId="6" type="noConversion"/>
  </si>
  <si>
    <t>105614021020977</t>
    <phoneticPr fontId="6" type="noConversion"/>
  </si>
  <si>
    <t>910024131402806</t>
    <phoneticPr fontId="6" type="noConversion"/>
  </si>
  <si>
    <t>104974400339840</t>
    <phoneticPr fontId="6" type="noConversion"/>
  </si>
  <si>
    <t>调剂</t>
  </si>
  <si>
    <t>085600</t>
  </si>
  <si>
    <t>刁健</t>
  </si>
  <si>
    <t>102134000006949</t>
  </si>
  <si>
    <t>邱奇</t>
  </si>
  <si>
    <t>106354319027155</t>
  </si>
  <si>
    <t>雷隆旺</t>
  </si>
  <si>
    <t>103844214312879</t>
  </si>
  <si>
    <t>单悦晴</t>
  </si>
  <si>
    <t>102904211814794</t>
  </si>
  <si>
    <t>李钢健</t>
  </si>
  <si>
    <t>101414410211931</t>
  </si>
  <si>
    <t>崔飞飞</t>
  </si>
  <si>
    <t>104254540009558</t>
  </si>
  <si>
    <t>苏鹏飞</t>
  </si>
  <si>
    <t>107014451212537</t>
  </si>
  <si>
    <t>唐鹏</t>
  </si>
  <si>
    <t>102934210603089</t>
  </si>
  <si>
    <t>李燕</t>
  </si>
  <si>
    <t>汪辉</t>
  </si>
  <si>
    <t>田东升</t>
  </si>
  <si>
    <t>张心语</t>
  </si>
  <si>
    <t>姚博文</t>
  </si>
  <si>
    <t>李敏</t>
  </si>
  <si>
    <t>莫华轩</t>
  </si>
  <si>
    <t>105304450909305</t>
  </si>
  <si>
    <t>全日制</t>
  </si>
  <si>
    <t>刘宜灵</t>
  </si>
  <si>
    <t>107104613302854</t>
  </si>
  <si>
    <t>罗沙</t>
  </si>
  <si>
    <t>106114509080785</t>
  </si>
  <si>
    <t>贺小玉</t>
  </si>
  <si>
    <t>107104141106666</t>
  </si>
  <si>
    <t>李建平</t>
  </si>
  <si>
    <t>103594210008918</t>
  </si>
  <si>
    <t>徐崇</t>
  </si>
  <si>
    <t>107014370209339</t>
  </si>
  <si>
    <t>否</t>
  </si>
  <si>
    <t>聂德毅</t>
  </si>
  <si>
    <t>102944213206465</t>
  </si>
  <si>
    <t>是</t>
  </si>
  <si>
    <t>毛春文</t>
  </si>
  <si>
    <t>柯榕</t>
  </si>
  <si>
    <t>102884100002373</t>
  </si>
  <si>
    <t>阿迪拉·阿布力米提</t>
  </si>
  <si>
    <t>104974400348555</t>
  </si>
  <si>
    <t>赵展</t>
  </si>
  <si>
    <t>黎家瑞</t>
  </si>
  <si>
    <t>103594210009368</t>
  </si>
  <si>
    <t>刘程</t>
  </si>
  <si>
    <t>106104085600285</t>
  </si>
  <si>
    <t>106114509080815</t>
  </si>
  <si>
    <t>程强</t>
  </si>
  <si>
    <t>910024321902817</t>
  </si>
  <si>
    <t>104034085601096</t>
  </si>
  <si>
    <t>104034080500403</t>
  </si>
  <si>
    <t>曹必辉</t>
  </si>
  <si>
    <t>102514000008047</t>
  </si>
  <si>
    <t>董尚东</t>
  </si>
  <si>
    <t>103584210004365</t>
  </si>
  <si>
    <t>陈辉</t>
  </si>
  <si>
    <t>102864370217348</t>
  </si>
  <si>
    <t>侯鹏鹏</t>
  </si>
  <si>
    <t>106984410614154</t>
  </si>
  <si>
    <t>丰雯婷</t>
  </si>
  <si>
    <t>103594210003354</t>
  </si>
  <si>
    <t>胡梓豪</t>
  </si>
  <si>
    <t>104594410940816</t>
  </si>
  <si>
    <t>聂志宏</t>
  </si>
  <si>
    <t>102844213416309</t>
  </si>
  <si>
    <t>任心悦</t>
  </si>
  <si>
    <t>106984210909735</t>
  </si>
  <si>
    <t>张云飞</t>
  </si>
  <si>
    <t>是</t>
    <phoneticPr fontId="6" type="noConversion"/>
  </si>
  <si>
    <t>马丽娜</t>
  </si>
  <si>
    <t>杜金苑</t>
    <phoneticPr fontId="6" type="noConversion"/>
  </si>
  <si>
    <t>刘海川</t>
    <phoneticPr fontId="6" type="noConversion"/>
  </si>
  <si>
    <t>孙东强</t>
    <phoneticPr fontId="6" type="noConversion"/>
  </si>
  <si>
    <t>李小成</t>
  </si>
  <si>
    <t>张妮</t>
  </si>
  <si>
    <t>102884100002378</t>
  </si>
  <si>
    <t>102934210608666</t>
  </si>
  <si>
    <t>101454000015181</t>
  </si>
  <si>
    <t>103594210009338</t>
  </si>
  <si>
    <t>101454000019412</t>
  </si>
  <si>
    <t>104594410940242</t>
  </si>
  <si>
    <t>106984611105330</t>
  </si>
  <si>
    <t>103584210013214</t>
  </si>
  <si>
    <t>100084210007496</t>
  </si>
  <si>
    <t>102854210025723</t>
  </si>
  <si>
    <t>103574000014476</t>
  </si>
  <si>
    <t>105304135209182</t>
  </si>
  <si>
    <t>102804240006210</t>
  </si>
  <si>
    <t>否</t>
    <phoneticPr fontId="6" type="noConversion"/>
  </si>
  <si>
    <t>否</t>
    <phoneticPr fontId="6" type="noConversion"/>
  </si>
  <si>
    <t>是</t>
    <phoneticPr fontId="6" type="noConversion"/>
  </si>
  <si>
    <t>他校录取</t>
    <phoneticPr fontId="6" type="noConversion"/>
  </si>
  <si>
    <t>他校录取</t>
    <phoneticPr fontId="6" type="noConversion"/>
  </si>
  <si>
    <t>南蘅宸</t>
    <phoneticPr fontId="6" type="noConversion"/>
  </si>
  <si>
    <t>他校录取</t>
    <phoneticPr fontId="6" type="noConversion"/>
  </si>
  <si>
    <t>是</t>
    <phoneticPr fontId="6" type="noConversion"/>
  </si>
  <si>
    <t>侯启龙</t>
    <phoneticPr fontId="6" type="noConversion"/>
  </si>
  <si>
    <t>否</t>
    <phoneticPr fontId="6" type="noConversion"/>
  </si>
  <si>
    <t>候补</t>
    <phoneticPr fontId="6" type="noConversion"/>
  </si>
  <si>
    <t>专业综合面试不合格</t>
    <phoneticPr fontId="6" type="noConversion"/>
  </si>
  <si>
    <t>他校录取</t>
    <phoneticPr fontId="6" type="noConversion"/>
  </si>
  <si>
    <t>否</t>
    <phoneticPr fontId="6" type="noConversion"/>
  </si>
  <si>
    <t>2024年材料科学与工程学院硕士研究生拟录取名单（第二次调剂）</t>
    <phoneticPr fontId="6" type="noConversion"/>
  </si>
  <si>
    <t xml:space="preserve">学院（章）：材料科学与工程学院          复试专业： 材料与化工                     </t>
    <phoneticPr fontId="6" type="noConversion"/>
  </si>
  <si>
    <t xml:space="preserve">学院（章）：材料科学与工程学院          复试专业： 材料科学与工程                     </t>
    <phoneticPr fontId="6" type="noConversion"/>
  </si>
  <si>
    <t>080500</t>
  </si>
  <si>
    <t>080500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</si>
</sst>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 x14ac:knownFonts="1">
    <font>
      <sz val="12"/>
      <name val="宋体"/>
      <charset val="134"/>
    </font>
    <font>
      <b/>
      <sz val="16"/>
      <name val="仿宋_GB2312"/>
      <family val="3"/>
      <charset val="134"/>
    </font>
    <font>
      <b/>
      <sz val="14"/>
      <name val="仿宋_GB2312"/>
      <family val="3"/>
      <charset val="134"/>
    </font>
    <font>
      <b/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b/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color indexed="10"/>
      <name val="黑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黑体"/>
      <family val="3"/>
      <charset val="134"/>
    </font>
    <font>
      <b/>
      <sz val="9"/>
      <color theme="9"/>
      <name val="黑体"/>
      <family val="3"/>
      <charset val="134"/>
    </font>
    <font>
      <b/>
      <sz val="9"/>
      <color rgb="FFFF0000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7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Q2"/>
    </sheetView>
  </sheetViews>
  <sheetFormatPr defaultColWidth="8.59765625" defaultRowHeight="15.6" x14ac:dyDescent="0.25"/>
  <cols>
    <col min="1" max="1" width="8.09765625" style="16" customWidth="1"/>
    <col min="2" max="2" width="7.3984375" style="16" customWidth="1"/>
    <col min="3" max="3" width="7.3984375" style="33" customWidth="1"/>
    <col min="4" max="4" width="11.69921875" style="16" customWidth="1"/>
    <col min="5" max="5" width="13.19921875" style="28" customWidth="1"/>
    <col min="6" max="6" width="18" style="16" customWidth="1"/>
    <col min="7" max="7" width="9.09765625" style="16" customWidth="1"/>
    <col min="8" max="8" width="7.69921875" style="16" customWidth="1"/>
    <col min="9" max="9" width="6.5" style="16" customWidth="1"/>
    <col min="10" max="10" width="6.59765625" style="16" customWidth="1"/>
    <col min="11" max="11" width="9" style="16" customWidth="1"/>
    <col min="12" max="12" width="11.09765625" style="16" customWidth="1"/>
    <col min="13" max="13" width="22.19921875" style="27" customWidth="1"/>
    <col min="14" max="14" width="5.3984375" style="16" customWidth="1"/>
    <col min="15" max="15" width="6.19921875" style="16" customWidth="1"/>
    <col min="16" max="16" width="10.3984375" style="16" customWidth="1"/>
    <col min="17" max="17" width="9.296875" style="16" customWidth="1"/>
    <col min="18" max="16384" width="8.59765625" style="16"/>
  </cols>
  <sheetData>
    <row r="1" spans="1:17" ht="42.9" customHeight="1" x14ac:dyDescent="0.25">
      <c r="A1" s="34" t="s">
        <v>159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42" customHeight="1" x14ac:dyDescent="0.25">
      <c r="A2" s="35" t="s">
        <v>161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18" customFormat="1" ht="69" customHeight="1" x14ac:dyDescent="0.25">
      <c r="A3" s="1" t="s">
        <v>0</v>
      </c>
      <c r="B3" s="1" t="s">
        <v>7</v>
      </c>
      <c r="C3" s="4" t="s">
        <v>8</v>
      </c>
      <c r="D3" s="1" t="s">
        <v>9</v>
      </c>
      <c r="E3" s="1" t="s">
        <v>1</v>
      </c>
      <c r="F3" s="1" t="s">
        <v>2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7" t="s">
        <v>10</v>
      </c>
      <c r="N3" s="1" t="s">
        <v>17</v>
      </c>
      <c r="O3" s="1" t="s">
        <v>3</v>
      </c>
      <c r="P3" s="1" t="s">
        <v>18</v>
      </c>
      <c r="Q3" s="1" t="s">
        <v>4</v>
      </c>
    </row>
    <row r="4" spans="1:17" ht="24.6" customHeight="1" x14ac:dyDescent="0.25">
      <c r="A4" s="1" t="s">
        <v>21</v>
      </c>
      <c r="B4" s="6" t="s">
        <v>163</v>
      </c>
      <c r="C4" s="4" t="s">
        <v>23</v>
      </c>
      <c r="D4" s="1"/>
      <c r="E4" s="5" t="s">
        <v>26</v>
      </c>
      <c r="F4" s="5" t="s">
        <v>32</v>
      </c>
      <c r="G4" s="5">
        <v>343</v>
      </c>
      <c r="H4" s="1">
        <v>136</v>
      </c>
      <c r="I4" s="1">
        <v>40</v>
      </c>
      <c r="J4" s="1">
        <v>90</v>
      </c>
      <c r="K4" s="1"/>
      <c r="L4" s="1">
        <f>SUM(H4:J4)</f>
        <v>266</v>
      </c>
      <c r="M4" s="17">
        <f>J4*0.3+I4*0.3+H4*0.3+G4*0.7</f>
        <v>319.89999999999998</v>
      </c>
      <c r="N4" s="1">
        <v>1</v>
      </c>
      <c r="O4" s="1" t="s">
        <v>145</v>
      </c>
      <c r="P4" s="1" t="s">
        <v>78</v>
      </c>
      <c r="Q4" s="1" t="s">
        <v>148</v>
      </c>
    </row>
    <row r="5" spans="1:17" ht="24.6" customHeight="1" x14ac:dyDescent="0.25">
      <c r="A5" s="1" t="s">
        <v>21</v>
      </c>
      <c r="B5" s="6" t="s">
        <v>163</v>
      </c>
      <c r="C5" s="4" t="s">
        <v>23</v>
      </c>
      <c r="D5" s="1"/>
      <c r="E5" s="5" t="s">
        <v>28</v>
      </c>
      <c r="F5" s="5" t="s">
        <v>34</v>
      </c>
      <c r="G5" s="5">
        <v>323</v>
      </c>
      <c r="H5" s="1">
        <v>143</v>
      </c>
      <c r="I5" s="1">
        <v>45</v>
      </c>
      <c r="J5" s="1">
        <v>92</v>
      </c>
      <c r="K5" s="1"/>
      <c r="L5" s="1">
        <f>SUM(H5:J5)</f>
        <v>280</v>
      </c>
      <c r="M5" s="17">
        <f t="shared" ref="M5:M20" si="0">J5*0.3+I5*0.3+H5*0.3+G5*0.7</f>
        <v>310.10000000000002</v>
      </c>
      <c r="N5" s="1">
        <v>2</v>
      </c>
      <c r="O5" s="1" t="s">
        <v>147</v>
      </c>
      <c r="P5" s="1" t="s">
        <v>78</v>
      </c>
      <c r="Q5" s="1"/>
    </row>
    <row r="6" spans="1:17" ht="24.6" customHeight="1" x14ac:dyDescent="0.25">
      <c r="A6" s="1" t="s">
        <v>21</v>
      </c>
      <c r="B6" s="6" t="s">
        <v>162</v>
      </c>
      <c r="C6" s="4" t="s">
        <v>23</v>
      </c>
      <c r="D6" s="1"/>
      <c r="E6" s="5" t="s">
        <v>25</v>
      </c>
      <c r="F6" s="5" t="s">
        <v>31</v>
      </c>
      <c r="G6" s="5">
        <v>304</v>
      </c>
      <c r="H6" s="1">
        <v>134</v>
      </c>
      <c r="I6" s="1">
        <v>42</v>
      </c>
      <c r="J6" s="1">
        <v>88</v>
      </c>
      <c r="K6" s="1"/>
      <c r="L6" s="1">
        <f t="shared" ref="L6:L12" si="1">SUM(H6:J6)</f>
        <v>264</v>
      </c>
      <c r="M6" s="17">
        <f t="shared" si="0"/>
        <v>292</v>
      </c>
      <c r="N6" s="1">
        <v>3</v>
      </c>
      <c r="O6" s="1" t="s">
        <v>147</v>
      </c>
      <c r="P6" s="1" t="s">
        <v>78</v>
      </c>
      <c r="Q6" s="1"/>
    </row>
    <row r="7" spans="1:17" ht="24.6" customHeight="1" x14ac:dyDescent="0.25">
      <c r="A7" s="1" t="s">
        <v>21</v>
      </c>
      <c r="B7" s="6" t="s">
        <v>162</v>
      </c>
      <c r="C7" s="4" t="s">
        <v>23</v>
      </c>
      <c r="D7" s="1"/>
      <c r="E7" s="5" t="s">
        <v>27</v>
      </c>
      <c r="F7" s="5" t="s">
        <v>33</v>
      </c>
      <c r="G7" s="5">
        <v>304</v>
      </c>
      <c r="H7" s="1">
        <v>130</v>
      </c>
      <c r="I7" s="1">
        <v>39</v>
      </c>
      <c r="J7" s="1">
        <v>85</v>
      </c>
      <c r="K7" s="1"/>
      <c r="L7" s="1">
        <f t="shared" si="1"/>
        <v>254</v>
      </c>
      <c r="M7" s="17">
        <f t="shared" si="0"/>
        <v>289</v>
      </c>
      <c r="N7" s="1">
        <v>4</v>
      </c>
      <c r="O7" s="1" t="s">
        <v>147</v>
      </c>
      <c r="P7" s="1" t="s">
        <v>78</v>
      </c>
      <c r="Q7" s="1"/>
    </row>
    <row r="8" spans="1:17" ht="24.6" customHeight="1" x14ac:dyDescent="0.25">
      <c r="A8" s="1" t="s">
        <v>21</v>
      </c>
      <c r="B8" s="6" t="s">
        <v>162</v>
      </c>
      <c r="C8" s="4" t="s">
        <v>23</v>
      </c>
      <c r="D8" s="1"/>
      <c r="E8" s="5" t="s">
        <v>19</v>
      </c>
      <c r="F8" s="5" t="s">
        <v>20</v>
      </c>
      <c r="G8" s="5">
        <v>318</v>
      </c>
      <c r="H8" s="1">
        <v>110</v>
      </c>
      <c r="I8" s="1">
        <v>32</v>
      </c>
      <c r="J8" s="1">
        <v>65</v>
      </c>
      <c r="K8" s="1"/>
      <c r="L8" s="1">
        <f t="shared" si="1"/>
        <v>207</v>
      </c>
      <c r="M8" s="17">
        <f t="shared" si="0"/>
        <v>284.7</v>
      </c>
      <c r="N8" s="1">
        <v>5</v>
      </c>
      <c r="O8" s="1" t="s">
        <v>147</v>
      </c>
      <c r="P8" s="1" t="s">
        <v>78</v>
      </c>
      <c r="Q8" s="1"/>
    </row>
    <row r="9" spans="1:17" ht="24.6" customHeight="1" x14ac:dyDescent="0.25">
      <c r="A9" s="1" t="s">
        <v>21</v>
      </c>
      <c r="B9" s="6" t="s">
        <v>162</v>
      </c>
      <c r="C9" s="4" t="s">
        <v>23</v>
      </c>
      <c r="D9" s="1"/>
      <c r="E9" s="5" t="s">
        <v>43</v>
      </c>
      <c r="F9" s="15" t="s">
        <v>50</v>
      </c>
      <c r="G9" s="5">
        <v>301</v>
      </c>
      <c r="H9" s="1">
        <v>120</v>
      </c>
      <c r="I9" s="1">
        <v>35</v>
      </c>
      <c r="J9" s="1">
        <v>90</v>
      </c>
      <c r="K9" s="1"/>
      <c r="L9" s="1">
        <f>SUM(H9:J9)</f>
        <v>245</v>
      </c>
      <c r="M9" s="17">
        <f t="shared" si="0"/>
        <v>284.2</v>
      </c>
      <c r="N9" s="1">
        <v>6</v>
      </c>
      <c r="O9" s="1" t="s">
        <v>146</v>
      </c>
      <c r="P9" s="1" t="s">
        <v>78</v>
      </c>
      <c r="Q9" s="1" t="s">
        <v>149</v>
      </c>
    </row>
    <row r="10" spans="1:17" ht="24.6" customHeight="1" x14ac:dyDescent="0.25">
      <c r="A10" s="1" t="s">
        <v>21</v>
      </c>
      <c r="B10" s="6" t="s">
        <v>162</v>
      </c>
      <c r="C10" s="4" t="s">
        <v>23</v>
      </c>
      <c r="D10" s="1"/>
      <c r="E10" s="5" t="s">
        <v>153</v>
      </c>
      <c r="F10" s="15" t="s">
        <v>45</v>
      </c>
      <c r="G10" s="5">
        <v>302</v>
      </c>
      <c r="H10" s="1">
        <v>120</v>
      </c>
      <c r="I10" s="1">
        <v>40</v>
      </c>
      <c r="J10" s="1">
        <v>70</v>
      </c>
      <c r="K10" s="1"/>
      <c r="L10" s="1">
        <f t="shared" si="1"/>
        <v>230</v>
      </c>
      <c r="M10" s="17">
        <f t="shared" si="0"/>
        <v>280.39999999999998</v>
      </c>
      <c r="N10" s="1">
        <v>7</v>
      </c>
      <c r="O10" s="1" t="s">
        <v>147</v>
      </c>
      <c r="P10" s="1" t="s">
        <v>78</v>
      </c>
      <c r="Q10" s="1"/>
    </row>
    <row r="11" spans="1:17" ht="24.6" customHeight="1" x14ac:dyDescent="0.25">
      <c r="A11" s="1" t="s">
        <v>21</v>
      </c>
      <c r="B11" s="6" t="s">
        <v>162</v>
      </c>
      <c r="C11" s="4" t="s">
        <v>23</v>
      </c>
      <c r="D11" s="1"/>
      <c r="E11" s="5" t="s">
        <v>41</v>
      </c>
      <c r="F11" s="15" t="s">
        <v>48</v>
      </c>
      <c r="G11" s="5">
        <v>300</v>
      </c>
      <c r="H11" s="1">
        <v>110</v>
      </c>
      <c r="I11" s="1">
        <v>45</v>
      </c>
      <c r="J11" s="1">
        <v>70</v>
      </c>
      <c r="K11" s="1"/>
      <c r="L11" s="1">
        <f>SUM(H11:J11)</f>
        <v>225</v>
      </c>
      <c r="M11" s="17">
        <f t="shared" si="0"/>
        <v>277.5</v>
      </c>
      <c r="N11" s="1">
        <v>8</v>
      </c>
      <c r="O11" s="1" t="s">
        <v>147</v>
      </c>
      <c r="P11" s="1" t="s">
        <v>78</v>
      </c>
      <c r="Q11" s="1"/>
    </row>
    <row r="12" spans="1:17" ht="24.6" customHeight="1" x14ac:dyDescent="0.25">
      <c r="A12" s="1" t="s">
        <v>21</v>
      </c>
      <c r="B12" s="6" t="s">
        <v>162</v>
      </c>
      <c r="C12" s="4" t="s">
        <v>23</v>
      </c>
      <c r="D12" s="1"/>
      <c r="E12" s="5" t="s">
        <v>40</v>
      </c>
      <c r="F12" s="15" t="s">
        <v>47</v>
      </c>
      <c r="G12" s="5">
        <v>301</v>
      </c>
      <c r="H12" s="1">
        <v>100</v>
      </c>
      <c r="I12" s="1">
        <v>45</v>
      </c>
      <c r="J12" s="1">
        <v>75</v>
      </c>
      <c r="K12" s="1"/>
      <c r="L12" s="1">
        <f t="shared" si="1"/>
        <v>220</v>
      </c>
      <c r="M12" s="17">
        <f t="shared" si="0"/>
        <v>276.7</v>
      </c>
      <c r="N12" s="1">
        <v>9</v>
      </c>
      <c r="O12" s="1" t="s">
        <v>147</v>
      </c>
      <c r="P12" s="1" t="s">
        <v>78</v>
      </c>
      <c r="Q12" s="1"/>
    </row>
    <row r="13" spans="1:17" s="3" customFormat="1" ht="24.6" customHeight="1" x14ac:dyDescent="0.25">
      <c r="A13" s="1" t="s">
        <v>21</v>
      </c>
      <c r="B13" s="6" t="s">
        <v>162</v>
      </c>
      <c r="C13" s="4" t="s">
        <v>23</v>
      </c>
      <c r="D13" s="1"/>
      <c r="E13" s="5" t="s">
        <v>108</v>
      </c>
      <c r="F13" s="1" t="s">
        <v>109</v>
      </c>
      <c r="G13" s="1">
        <v>299</v>
      </c>
      <c r="H13" s="1">
        <v>105</v>
      </c>
      <c r="I13" s="1">
        <v>34</v>
      </c>
      <c r="J13" s="1">
        <v>84.75</v>
      </c>
      <c r="K13" s="1"/>
      <c r="L13" s="1">
        <f>H13+I13+J13</f>
        <v>223.75</v>
      </c>
      <c r="M13" s="17">
        <f t="shared" si="0"/>
        <v>276.42499999999995</v>
      </c>
      <c r="N13" s="1">
        <v>10</v>
      </c>
      <c r="O13" s="1" t="s">
        <v>147</v>
      </c>
      <c r="P13" s="1" t="s">
        <v>78</v>
      </c>
      <c r="Q13" s="1"/>
    </row>
    <row r="14" spans="1:17" s="19" customFormat="1" ht="24.6" customHeight="1" x14ac:dyDescent="0.25">
      <c r="A14" s="1" t="s">
        <v>21</v>
      </c>
      <c r="B14" s="6" t="s">
        <v>162</v>
      </c>
      <c r="C14" s="4" t="s">
        <v>23</v>
      </c>
      <c r="D14" s="1"/>
      <c r="E14" s="5" t="s">
        <v>68</v>
      </c>
      <c r="F14" s="1" t="s">
        <v>69</v>
      </c>
      <c r="G14" s="1">
        <v>299</v>
      </c>
      <c r="H14" s="1">
        <v>100</v>
      </c>
      <c r="I14" s="1">
        <v>40</v>
      </c>
      <c r="J14" s="1">
        <v>80</v>
      </c>
      <c r="K14" s="1"/>
      <c r="L14" s="1">
        <f>H14+I14+J14</f>
        <v>220</v>
      </c>
      <c r="M14" s="17">
        <f t="shared" si="0"/>
        <v>275.29999999999995</v>
      </c>
      <c r="N14" s="1">
        <v>11</v>
      </c>
      <c r="O14" s="1" t="s">
        <v>147</v>
      </c>
      <c r="P14" s="1" t="s">
        <v>78</v>
      </c>
      <c r="Q14" s="1"/>
    </row>
    <row r="15" spans="1:17" ht="24.6" customHeight="1" x14ac:dyDescent="0.25">
      <c r="A15" s="1" t="s">
        <v>21</v>
      </c>
      <c r="B15" s="6" t="s">
        <v>162</v>
      </c>
      <c r="C15" s="4" t="s">
        <v>23</v>
      </c>
      <c r="D15" s="1"/>
      <c r="E15" s="5" t="s">
        <v>29</v>
      </c>
      <c r="F15" s="5" t="s">
        <v>35</v>
      </c>
      <c r="G15" s="5">
        <v>304</v>
      </c>
      <c r="H15" s="1">
        <v>115</v>
      </c>
      <c r="I15" s="1">
        <v>30</v>
      </c>
      <c r="J15" s="1">
        <v>70</v>
      </c>
      <c r="K15" s="1"/>
      <c r="L15" s="1">
        <f>SUM(H15:J15)</f>
        <v>215</v>
      </c>
      <c r="M15" s="17">
        <f t="shared" si="0"/>
        <v>277.29999999999995</v>
      </c>
      <c r="N15" s="1">
        <v>12</v>
      </c>
      <c r="O15" s="1" t="s">
        <v>152</v>
      </c>
      <c r="P15" s="1" t="s">
        <v>78</v>
      </c>
      <c r="Q15" s="1"/>
    </row>
    <row r="16" spans="1:17" s="2" customFormat="1" ht="24.6" customHeight="1" x14ac:dyDescent="0.25">
      <c r="A16" s="1" t="s">
        <v>21</v>
      </c>
      <c r="B16" s="6" t="s">
        <v>162</v>
      </c>
      <c r="C16" s="4" t="s">
        <v>23</v>
      </c>
      <c r="D16" s="1"/>
      <c r="E16" s="5" t="s">
        <v>110</v>
      </c>
      <c r="F16" s="1" t="s">
        <v>111</v>
      </c>
      <c r="G16" s="1">
        <v>299</v>
      </c>
      <c r="H16" s="1">
        <v>100</v>
      </c>
      <c r="I16" s="1">
        <v>32</v>
      </c>
      <c r="J16" s="1">
        <v>70</v>
      </c>
      <c r="K16" s="1"/>
      <c r="L16" s="1">
        <f>H16+I16+J16</f>
        <v>202</v>
      </c>
      <c r="M16" s="17">
        <f t="shared" si="0"/>
        <v>269.89999999999998</v>
      </c>
      <c r="N16" s="1">
        <v>13</v>
      </c>
      <c r="O16" s="1" t="s">
        <v>154</v>
      </c>
      <c r="P16" s="1" t="s">
        <v>78</v>
      </c>
      <c r="Q16" s="1" t="s">
        <v>155</v>
      </c>
    </row>
    <row r="17" spans="1:17" s="2" customFormat="1" ht="24.6" customHeight="1" x14ac:dyDescent="0.25">
      <c r="A17" s="1" t="s">
        <v>21</v>
      </c>
      <c r="B17" s="6" t="s">
        <v>162</v>
      </c>
      <c r="C17" s="4" t="s">
        <v>23</v>
      </c>
      <c r="D17" s="1"/>
      <c r="E17" s="5" t="s">
        <v>150</v>
      </c>
      <c r="F17" s="1" t="s">
        <v>107</v>
      </c>
      <c r="G17" s="1">
        <v>299</v>
      </c>
      <c r="H17" s="1">
        <v>60</v>
      </c>
      <c r="I17" s="1">
        <v>35</v>
      </c>
      <c r="J17" s="1">
        <v>68.75</v>
      </c>
      <c r="K17" s="1"/>
      <c r="L17" s="1">
        <f>H17+I17+J17</f>
        <v>163.75</v>
      </c>
      <c r="M17" s="17">
        <f t="shared" si="0"/>
        <v>258.42499999999995</v>
      </c>
      <c r="N17" s="1">
        <v>14</v>
      </c>
      <c r="O17" s="1" t="s">
        <v>146</v>
      </c>
      <c r="P17" s="1" t="s">
        <v>78</v>
      </c>
      <c r="Q17" s="1" t="s">
        <v>151</v>
      </c>
    </row>
    <row r="18" spans="1:17" ht="25.2" customHeight="1" x14ac:dyDescent="0.25">
      <c r="A18" s="1" t="s">
        <v>21</v>
      </c>
      <c r="B18" s="6" t="s">
        <v>162</v>
      </c>
      <c r="C18" s="4" t="s">
        <v>23</v>
      </c>
      <c r="D18" s="1"/>
      <c r="E18" s="5" t="s">
        <v>39</v>
      </c>
      <c r="F18" s="15" t="s">
        <v>46</v>
      </c>
      <c r="G18" s="5">
        <v>313</v>
      </c>
      <c r="H18" s="1">
        <v>90</v>
      </c>
      <c r="I18" s="1">
        <v>35</v>
      </c>
      <c r="J18" s="1">
        <v>50</v>
      </c>
      <c r="K18" s="1"/>
      <c r="L18" s="1">
        <f>SUM(H18:J18)</f>
        <v>175</v>
      </c>
      <c r="M18" s="17">
        <f t="shared" si="0"/>
        <v>271.60000000000002</v>
      </c>
      <c r="N18" s="1">
        <v>15</v>
      </c>
      <c r="O18" s="1" t="s">
        <v>146</v>
      </c>
      <c r="P18" s="1" t="s">
        <v>78</v>
      </c>
      <c r="Q18" s="1" t="s">
        <v>156</v>
      </c>
    </row>
    <row r="19" spans="1:17" ht="25.2" customHeight="1" x14ac:dyDescent="0.25">
      <c r="A19" s="1" t="s">
        <v>21</v>
      </c>
      <c r="B19" s="6" t="s">
        <v>162</v>
      </c>
      <c r="C19" s="4" t="s">
        <v>23</v>
      </c>
      <c r="D19" s="1"/>
      <c r="E19" s="5" t="s">
        <v>24</v>
      </c>
      <c r="F19" s="5" t="s">
        <v>30</v>
      </c>
      <c r="G19" s="5">
        <v>307</v>
      </c>
      <c r="H19" s="1">
        <v>100</v>
      </c>
      <c r="I19" s="1">
        <v>30</v>
      </c>
      <c r="J19" s="1">
        <v>55</v>
      </c>
      <c r="K19" s="1"/>
      <c r="L19" s="1">
        <f>SUM(H19:J19)</f>
        <v>185</v>
      </c>
      <c r="M19" s="17">
        <f t="shared" si="0"/>
        <v>270.39999999999998</v>
      </c>
      <c r="N19" s="1">
        <v>16</v>
      </c>
      <c r="O19" s="1" t="s">
        <v>146</v>
      </c>
      <c r="P19" s="1" t="s">
        <v>78</v>
      </c>
      <c r="Q19" s="1" t="s">
        <v>156</v>
      </c>
    </row>
    <row r="20" spans="1:17" ht="25.2" customHeight="1" x14ac:dyDescent="0.25">
      <c r="A20" s="1" t="s">
        <v>21</v>
      </c>
      <c r="B20" s="6" t="s">
        <v>162</v>
      </c>
      <c r="C20" s="4" t="s">
        <v>23</v>
      </c>
      <c r="D20" s="1"/>
      <c r="E20" s="5" t="s">
        <v>42</v>
      </c>
      <c r="F20" s="15" t="s">
        <v>49</v>
      </c>
      <c r="G20" s="5">
        <v>302</v>
      </c>
      <c r="H20" s="1">
        <v>80</v>
      </c>
      <c r="I20" s="1">
        <v>45</v>
      </c>
      <c r="J20" s="1">
        <v>45</v>
      </c>
      <c r="K20" s="1"/>
      <c r="L20" s="1">
        <f>SUM(H20:J20)</f>
        <v>170</v>
      </c>
      <c r="M20" s="17">
        <f t="shared" si="0"/>
        <v>262.39999999999998</v>
      </c>
      <c r="N20" s="1">
        <v>17</v>
      </c>
      <c r="O20" s="1" t="s">
        <v>146</v>
      </c>
      <c r="P20" s="1" t="s">
        <v>78</v>
      </c>
      <c r="Q20" s="1" t="s">
        <v>156</v>
      </c>
    </row>
    <row r="21" spans="1:17" ht="19.95" customHeight="1" x14ac:dyDescent="0.25">
      <c r="A21" s="1"/>
      <c r="B21" s="1"/>
      <c r="C21" s="4"/>
      <c r="D21" s="1"/>
      <c r="E21" s="5"/>
      <c r="F21" s="5"/>
      <c r="G21" s="5"/>
      <c r="H21" s="1"/>
      <c r="I21" s="1"/>
      <c r="J21" s="1"/>
      <c r="K21" s="1"/>
      <c r="L21" s="1"/>
      <c r="M21" s="17"/>
      <c r="N21" s="1"/>
      <c r="O21" s="1"/>
      <c r="P21" s="1"/>
      <c r="Q21" s="1"/>
    </row>
    <row r="22" spans="1:17" ht="19.95" customHeight="1" x14ac:dyDescent="0.25">
      <c r="A22" s="1"/>
      <c r="B22" s="1"/>
      <c r="C22" s="4"/>
      <c r="D22" s="1"/>
      <c r="E22" s="5"/>
      <c r="F22" s="5"/>
      <c r="G22" s="5"/>
      <c r="H22" s="1"/>
      <c r="I22" s="1"/>
      <c r="J22" s="1"/>
      <c r="K22" s="1"/>
      <c r="L22" s="1"/>
      <c r="M22" s="17"/>
      <c r="N22" s="1"/>
      <c r="O22" s="1"/>
      <c r="P22" s="1"/>
      <c r="Q22" s="1"/>
    </row>
    <row r="23" spans="1:17" ht="19.95" customHeight="1" x14ac:dyDescent="0.25">
      <c r="A23" s="1"/>
      <c r="B23" s="1"/>
      <c r="C23" s="4"/>
      <c r="D23" s="1"/>
      <c r="E23" s="5"/>
      <c r="F23" s="5"/>
      <c r="G23" s="5"/>
      <c r="H23" s="1"/>
      <c r="I23" s="1"/>
      <c r="J23" s="1"/>
      <c r="K23" s="1"/>
      <c r="L23" s="1"/>
      <c r="M23" s="17"/>
      <c r="N23" s="1"/>
      <c r="O23" s="1"/>
      <c r="P23" s="1"/>
      <c r="Q23" s="1"/>
    </row>
    <row r="24" spans="1:17" ht="19.95" customHeight="1" x14ac:dyDescent="0.25">
      <c r="A24" s="1"/>
      <c r="B24" s="1"/>
      <c r="C24" s="4"/>
      <c r="D24" s="1"/>
      <c r="E24" s="5"/>
      <c r="F24" s="5"/>
      <c r="G24" s="5"/>
      <c r="H24" s="1"/>
      <c r="I24" s="1"/>
      <c r="J24" s="1"/>
      <c r="K24" s="1"/>
      <c r="L24" s="1"/>
      <c r="M24" s="17"/>
      <c r="N24" s="1"/>
      <c r="O24" s="1"/>
      <c r="P24" s="1"/>
      <c r="Q24" s="1"/>
    </row>
    <row r="25" spans="1:17" ht="19.95" customHeight="1" x14ac:dyDescent="0.25">
      <c r="A25" s="1"/>
      <c r="B25" s="1"/>
      <c r="C25" s="4"/>
      <c r="D25" s="1"/>
      <c r="E25" s="5"/>
      <c r="F25" s="5"/>
      <c r="G25" s="5"/>
      <c r="H25" s="1"/>
      <c r="I25" s="1"/>
      <c r="J25" s="1"/>
      <c r="K25" s="1"/>
      <c r="L25" s="1"/>
      <c r="M25" s="17"/>
      <c r="N25" s="1"/>
      <c r="O25" s="1"/>
      <c r="P25" s="1"/>
      <c r="Q25" s="1"/>
    </row>
    <row r="26" spans="1:17" ht="19.95" customHeight="1" x14ac:dyDescent="0.25">
      <c r="A26" s="1"/>
      <c r="B26" s="1"/>
      <c r="C26" s="4"/>
      <c r="D26" s="1"/>
      <c r="E26" s="5"/>
      <c r="F26" s="5"/>
      <c r="G26" s="5"/>
      <c r="H26" s="1"/>
      <c r="I26" s="1"/>
      <c r="J26" s="1"/>
      <c r="K26" s="1"/>
      <c r="L26" s="1"/>
      <c r="M26" s="17"/>
      <c r="N26" s="1"/>
      <c r="O26" s="1"/>
      <c r="P26" s="1"/>
      <c r="Q26" s="1"/>
    </row>
    <row r="27" spans="1:17" ht="19.95" customHeight="1" x14ac:dyDescent="0.25">
      <c r="A27" s="1"/>
      <c r="B27" s="1"/>
      <c r="C27" s="4"/>
      <c r="D27" s="1"/>
      <c r="E27" s="5"/>
      <c r="F27" s="5"/>
      <c r="G27" s="5"/>
      <c r="H27" s="1"/>
      <c r="I27" s="1"/>
      <c r="J27" s="1"/>
      <c r="K27" s="1"/>
      <c r="L27" s="1"/>
      <c r="M27" s="17"/>
      <c r="N27" s="1"/>
      <c r="O27" s="1"/>
      <c r="P27" s="1"/>
      <c r="Q27" s="1"/>
    </row>
    <row r="28" spans="1:17" ht="19.95" customHeight="1" x14ac:dyDescent="0.25">
      <c r="A28" s="1"/>
      <c r="B28" s="1"/>
      <c r="C28" s="4"/>
      <c r="D28" s="1"/>
      <c r="E28" s="5"/>
      <c r="F28" s="5"/>
      <c r="G28" s="5"/>
      <c r="H28" s="1"/>
      <c r="I28" s="1"/>
      <c r="J28" s="1"/>
      <c r="K28" s="1"/>
      <c r="L28" s="1"/>
      <c r="M28" s="17"/>
      <c r="N28" s="1"/>
      <c r="O28" s="1"/>
      <c r="P28" s="1"/>
      <c r="Q28" s="1"/>
    </row>
    <row r="29" spans="1:17" ht="19.95" customHeight="1" x14ac:dyDescent="0.25">
      <c r="A29" s="1"/>
      <c r="B29" s="1"/>
      <c r="C29" s="4"/>
      <c r="D29" s="1"/>
      <c r="E29" s="5"/>
      <c r="F29" s="5"/>
      <c r="G29" s="5"/>
      <c r="H29" s="1"/>
      <c r="I29" s="1"/>
      <c r="J29" s="1"/>
      <c r="K29" s="1"/>
      <c r="L29" s="1"/>
      <c r="M29" s="17"/>
      <c r="N29" s="1"/>
      <c r="O29" s="1"/>
      <c r="P29" s="1"/>
      <c r="Q29" s="1"/>
    </row>
    <row r="30" spans="1:17" ht="19.95" customHeight="1" x14ac:dyDescent="0.25">
      <c r="A30" s="1"/>
      <c r="B30" s="1"/>
      <c r="C30" s="4"/>
      <c r="D30" s="1"/>
      <c r="E30" s="5"/>
      <c r="F30" s="5"/>
      <c r="G30" s="5"/>
      <c r="H30" s="1"/>
      <c r="I30" s="1"/>
      <c r="J30" s="1"/>
      <c r="K30" s="1"/>
      <c r="L30" s="1"/>
      <c r="M30" s="17"/>
      <c r="N30" s="1"/>
      <c r="O30" s="1"/>
      <c r="P30" s="1"/>
      <c r="Q30" s="1"/>
    </row>
    <row r="31" spans="1:17" ht="19.95" customHeight="1" x14ac:dyDescent="0.25">
      <c r="A31" s="1"/>
      <c r="B31" s="1"/>
      <c r="C31" s="4"/>
      <c r="D31" s="1"/>
      <c r="E31" s="5"/>
      <c r="F31" s="5"/>
      <c r="G31" s="5"/>
      <c r="H31" s="1"/>
      <c r="I31" s="1"/>
      <c r="J31" s="1"/>
      <c r="K31" s="1"/>
      <c r="L31" s="1"/>
      <c r="M31" s="17"/>
      <c r="N31" s="1"/>
      <c r="O31" s="1"/>
      <c r="P31" s="1"/>
      <c r="Q31" s="1"/>
    </row>
    <row r="32" spans="1:17" s="18" customFormat="1" ht="19.95" customHeight="1" x14ac:dyDescent="0.25">
      <c r="A32" s="1"/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7"/>
      <c r="N32" s="1"/>
      <c r="O32" s="1"/>
      <c r="P32" s="1"/>
      <c r="Q32" s="1"/>
    </row>
    <row r="33" spans="1:17" ht="19.95" customHeight="1" x14ac:dyDescent="0.25">
      <c r="A33" s="1"/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7"/>
      <c r="N33" s="1"/>
      <c r="O33" s="1"/>
      <c r="P33" s="1"/>
      <c r="Q33" s="1"/>
    </row>
    <row r="34" spans="1:17" ht="19.95" customHeight="1" x14ac:dyDescent="0.25">
      <c r="A34" s="1"/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7"/>
      <c r="N34" s="1"/>
      <c r="O34" s="1"/>
      <c r="P34" s="1"/>
      <c r="Q34" s="1"/>
    </row>
    <row r="35" spans="1:17" s="18" customFormat="1" ht="19.95" customHeight="1" x14ac:dyDescent="0.25">
      <c r="A35" s="20"/>
      <c r="B35" s="21"/>
      <c r="C35" s="32"/>
      <c r="D35" s="22"/>
      <c r="E35" s="23"/>
      <c r="F35" s="21"/>
      <c r="G35" s="21"/>
      <c r="H35" s="24"/>
      <c r="I35" s="24"/>
      <c r="J35" s="24"/>
      <c r="K35" s="25"/>
      <c r="L35" s="25"/>
      <c r="M35" s="26"/>
      <c r="N35" s="22"/>
      <c r="O35" s="22"/>
      <c r="P35" s="22"/>
      <c r="Q35" s="20"/>
    </row>
    <row r="36" spans="1:17" s="18" customFormat="1" ht="19.95" customHeight="1" x14ac:dyDescent="0.25">
      <c r="A36" s="20"/>
      <c r="B36" s="21"/>
      <c r="C36" s="32"/>
      <c r="D36" s="22"/>
      <c r="E36" s="23"/>
      <c r="F36" s="21"/>
      <c r="G36" s="21"/>
      <c r="H36" s="24"/>
      <c r="I36" s="24"/>
      <c r="J36" s="24"/>
      <c r="K36" s="22"/>
      <c r="L36" s="22"/>
      <c r="M36" s="26"/>
      <c r="N36" s="22"/>
      <c r="O36" s="22"/>
      <c r="P36" s="22"/>
      <c r="Q36" s="20"/>
    </row>
    <row r="38" spans="1:17" ht="38.1" customHeight="1" x14ac:dyDescent="0.25">
      <c r="H38" s="16" t="s">
        <v>5</v>
      </c>
      <c r="M38" s="27" t="s">
        <v>6</v>
      </c>
    </row>
  </sheetData>
  <autoFilter ref="J1:J38"/>
  <mergeCells count="2">
    <mergeCell ref="A1:Q1"/>
    <mergeCell ref="A2:Q2"/>
  </mergeCells>
  <phoneticPr fontId="6" type="noConversion"/>
  <conditionalFormatting sqref="E4:E31">
    <cfRule type="duplicateValues" dxfId="12" priority="16"/>
  </conditionalFormatting>
  <conditionalFormatting sqref="E33:E34">
    <cfRule type="duplicateValues" dxfId="11" priority="6"/>
  </conditionalFormatting>
  <conditionalFormatting sqref="E41:E65563 J35:J36 E37:E39">
    <cfRule type="duplicateValues" dxfId="10" priority="5"/>
  </conditionalFormatting>
  <conditionalFormatting sqref="J13">
    <cfRule type="duplicateValues" dxfId="9" priority="2"/>
  </conditionalFormatting>
  <conditionalFormatting sqref="J32">
    <cfRule type="duplicateValues" dxfId="8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Q1"/>
    </sheetView>
  </sheetViews>
  <sheetFormatPr defaultColWidth="8.59765625" defaultRowHeight="15.6" x14ac:dyDescent="0.25"/>
  <cols>
    <col min="1" max="1" width="6.69921875" style="14" customWidth="1"/>
    <col min="2" max="2" width="6.19921875" style="2" customWidth="1"/>
    <col min="3" max="3" width="9.3984375" style="2" customWidth="1"/>
    <col min="4" max="4" width="13.19921875" style="2" customWidth="1"/>
    <col min="5" max="5" width="11.09765625" style="2" customWidth="1"/>
    <col min="6" max="6" width="19.3984375" style="2" customWidth="1"/>
    <col min="7" max="7" width="8.3984375" style="2" customWidth="1"/>
    <col min="8" max="8" width="7.69921875" style="2" customWidth="1"/>
    <col min="9" max="10" width="8.09765625" style="2" customWidth="1"/>
    <col min="11" max="11" width="7.3984375" style="2" customWidth="1"/>
    <col min="12" max="12" width="12.09765625" style="2" customWidth="1"/>
    <col min="13" max="13" width="22.09765625" style="2" customWidth="1"/>
    <col min="14" max="14" width="4.8984375" style="2" customWidth="1"/>
    <col min="15" max="15" width="5.8984375" style="2" customWidth="1"/>
    <col min="16" max="16" width="10.3984375" style="2" customWidth="1"/>
    <col min="17" max="17" width="10.09765625" style="2" customWidth="1"/>
    <col min="18" max="16384" width="8.59765625" style="2"/>
  </cols>
  <sheetData>
    <row r="1" spans="1:17" ht="34.799999999999997" customHeight="1" x14ac:dyDescent="0.25">
      <c r="A1" s="34" t="s">
        <v>159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1.8" customHeight="1" x14ac:dyDescent="0.25">
      <c r="A2" s="36" t="s">
        <v>160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7" customFormat="1" ht="54" x14ac:dyDescent="0.25">
      <c r="A3" s="1" t="s">
        <v>0</v>
      </c>
      <c r="B3" s="1" t="s">
        <v>7</v>
      </c>
      <c r="C3" s="1" t="s">
        <v>8</v>
      </c>
      <c r="D3" s="1" t="s">
        <v>9</v>
      </c>
      <c r="E3" s="1" t="s">
        <v>1</v>
      </c>
      <c r="F3" s="1" t="s">
        <v>2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10</v>
      </c>
      <c r="N3" s="1" t="s">
        <v>17</v>
      </c>
      <c r="O3" s="1" t="s">
        <v>3</v>
      </c>
      <c r="P3" s="1" t="s">
        <v>18</v>
      </c>
      <c r="Q3" s="1" t="s">
        <v>4</v>
      </c>
    </row>
    <row r="4" spans="1:17" s="8" customFormat="1" ht="21.6" x14ac:dyDescent="0.25">
      <c r="A4" s="1" t="s">
        <v>52</v>
      </c>
      <c r="B4" s="6" t="s">
        <v>53</v>
      </c>
      <c r="C4" s="1" t="s">
        <v>22</v>
      </c>
      <c r="D4" s="1"/>
      <c r="E4" s="5" t="s">
        <v>54</v>
      </c>
      <c r="F4" s="5" t="s">
        <v>55</v>
      </c>
      <c r="G4" s="1">
        <v>345</v>
      </c>
      <c r="H4" s="1">
        <v>135</v>
      </c>
      <c r="I4" s="1">
        <v>40</v>
      </c>
      <c r="J4" s="1">
        <v>90</v>
      </c>
      <c r="K4" s="1"/>
      <c r="L4" s="1">
        <f>H4+I4+J4</f>
        <v>265</v>
      </c>
      <c r="M4" s="1">
        <f>G4*0.7+L4*0.3</f>
        <v>321</v>
      </c>
      <c r="N4" s="1">
        <v>1</v>
      </c>
      <c r="O4" s="1" t="s">
        <v>92</v>
      </c>
      <c r="P4" s="1" t="s">
        <v>78</v>
      </c>
      <c r="Q4" s="1"/>
    </row>
    <row r="5" spans="1:17" s="7" customFormat="1" ht="21.6" x14ac:dyDescent="0.25">
      <c r="A5" s="1" t="s">
        <v>52</v>
      </c>
      <c r="B5" s="6" t="s">
        <v>53</v>
      </c>
      <c r="C5" s="1" t="s">
        <v>22</v>
      </c>
      <c r="D5" s="1"/>
      <c r="E5" s="1" t="s">
        <v>112</v>
      </c>
      <c r="F5" s="1" t="s">
        <v>113</v>
      </c>
      <c r="G5" s="1">
        <v>351</v>
      </c>
      <c r="H5" s="1">
        <v>120</v>
      </c>
      <c r="I5" s="1">
        <v>36</v>
      </c>
      <c r="J5" s="1">
        <v>78</v>
      </c>
      <c r="K5" s="1"/>
      <c r="L5" s="1">
        <f>H5+I5+J5</f>
        <v>234</v>
      </c>
      <c r="M5" s="1">
        <f>G5*0.7+L5*0.3</f>
        <v>315.89999999999998</v>
      </c>
      <c r="N5" s="1">
        <v>2</v>
      </c>
      <c r="O5" s="1" t="s">
        <v>92</v>
      </c>
      <c r="P5" s="1" t="s">
        <v>78</v>
      </c>
      <c r="Q5" s="1"/>
    </row>
    <row r="6" spans="1:17" s="8" customFormat="1" ht="21.6" x14ac:dyDescent="0.25">
      <c r="A6" s="1" t="s">
        <v>52</v>
      </c>
      <c r="B6" s="6" t="s">
        <v>53</v>
      </c>
      <c r="C6" s="1" t="s">
        <v>22</v>
      </c>
      <c r="D6" s="1"/>
      <c r="E6" s="1" t="s">
        <v>124</v>
      </c>
      <c r="F6" s="1" t="s">
        <v>138</v>
      </c>
      <c r="G6" s="1">
        <v>332</v>
      </c>
      <c r="H6" s="1">
        <v>138</v>
      </c>
      <c r="I6" s="1">
        <v>40</v>
      </c>
      <c r="J6" s="1">
        <v>90</v>
      </c>
      <c r="K6" s="1"/>
      <c r="L6" s="1">
        <f t="shared" ref="L6:L45" si="0">H6+I6+J6</f>
        <v>268</v>
      </c>
      <c r="M6" s="1">
        <f t="shared" ref="M6:M45" si="1">G6*0.7+L6*0.3</f>
        <v>312.79999999999995</v>
      </c>
      <c r="N6" s="1">
        <v>3</v>
      </c>
      <c r="O6" s="1" t="s">
        <v>92</v>
      </c>
      <c r="P6" s="1" t="s">
        <v>78</v>
      </c>
      <c r="Q6" s="1"/>
    </row>
    <row r="7" spans="1:17" s="9" customFormat="1" ht="21.6" x14ac:dyDescent="0.25">
      <c r="A7" s="1" t="s">
        <v>52</v>
      </c>
      <c r="B7" s="6" t="s">
        <v>53</v>
      </c>
      <c r="C7" s="1" t="s">
        <v>22</v>
      </c>
      <c r="D7" s="1"/>
      <c r="E7" s="1" t="s">
        <v>116</v>
      </c>
      <c r="F7" s="1" t="s">
        <v>117</v>
      </c>
      <c r="G7" s="1">
        <v>320</v>
      </c>
      <c r="H7" s="1">
        <v>130</v>
      </c>
      <c r="I7" s="1">
        <v>39</v>
      </c>
      <c r="J7" s="1">
        <v>88.75</v>
      </c>
      <c r="K7" s="1"/>
      <c r="L7" s="1">
        <f t="shared" si="0"/>
        <v>257.75</v>
      </c>
      <c r="M7" s="1">
        <f t="shared" si="1"/>
        <v>301.32499999999999</v>
      </c>
      <c r="N7" s="1">
        <v>4</v>
      </c>
      <c r="O7" s="1" t="s">
        <v>92</v>
      </c>
      <c r="P7" s="1" t="s">
        <v>78</v>
      </c>
      <c r="Q7" s="1"/>
    </row>
    <row r="8" spans="1:17" s="11" customFormat="1" ht="21.6" x14ac:dyDescent="0.25">
      <c r="A8" s="1" t="s">
        <v>52</v>
      </c>
      <c r="B8" s="6" t="s">
        <v>53</v>
      </c>
      <c r="C8" s="1" t="s">
        <v>22</v>
      </c>
      <c r="D8" s="1"/>
      <c r="E8" s="1" t="s">
        <v>90</v>
      </c>
      <c r="F8" s="1" t="s">
        <v>91</v>
      </c>
      <c r="G8" s="1">
        <v>323</v>
      </c>
      <c r="H8" s="1">
        <v>120</v>
      </c>
      <c r="I8" s="1">
        <v>40</v>
      </c>
      <c r="J8" s="1">
        <v>90</v>
      </c>
      <c r="K8" s="1"/>
      <c r="L8" s="1">
        <f t="shared" si="0"/>
        <v>250</v>
      </c>
      <c r="M8" s="1">
        <f t="shared" si="1"/>
        <v>301.10000000000002</v>
      </c>
      <c r="N8" s="1">
        <v>5</v>
      </c>
      <c r="O8" s="1" t="s">
        <v>92</v>
      </c>
      <c r="P8" s="1" t="s">
        <v>78</v>
      </c>
      <c r="Q8" s="1"/>
    </row>
    <row r="9" spans="1:17" s="8" customFormat="1" ht="21.6" x14ac:dyDescent="0.25">
      <c r="A9" s="1" t="s">
        <v>52</v>
      </c>
      <c r="B9" s="6" t="s">
        <v>53</v>
      </c>
      <c r="C9" s="1" t="s">
        <v>22</v>
      </c>
      <c r="D9" s="1"/>
      <c r="E9" s="1" t="s">
        <v>96</v>
      </c>
      <c r="F9" s="1" t="s">
        <v>103</v>
      </c>
      <c r="G9" s="1">
        <v>296</v>
      </c>
      <c r="H9" s="1">
        <v>145</v>
      </c>
      <c r="I9" s="1">
        <v>48</v>
      </c>
      <c r="J9" s="1">
        <v>95</v>
      </c>
      <c r="K9" s="1"/>
      <c r="L9" s="1">
        <f>H9+I9+J9</f>
        <v>288</v>
      </c>
      <c r="M9" s="1">
        <f>G9*0.7+L9*0.3</f>
        <v>293.59999999999997</v>
      </c>
      <c r="N9" s="1">
        <v>6</v>
      </c>
      <c r="O9" s="1" t="s">
        <v>92</v>
      </c>
      <c r="P9" s="1" t="s">
        <v>78</v>
      </c>
      <c r="Q9" s="1"/>
    </row>
    <row r="10" spans="1:17" s="10" customFormat="1" ht="21.6" x14ac:dyDescent="0.25">
      <c r="A10" s="1" t="s">
        <v>52</v>
      </c>
      <c r="B10" s="6" t="s">
        <v>53</v>
      </c>
      <c r="C10" s="1" t="s">
        <v>22</v>
      </c>
      <c r="D10" s="1"/>
      <c r="E10" s="1" t="s">
        <v>93</v>
      </c>
      <c r="F10" s="1" t="s">
        <v>95</v>
      </c>
      <c r="G10" s="1">
        <v>312</v>
      </c>
      <c r="H10" s="1">
        <v>123</v>
      </c>
      <c r="I10" s="1">
        <v>40</v>
      </c>
      <c r="J10" s="1">
        <v>85</v>
      </c>
      <c r="K10" s="1"/>
      <c r="L10" s="1">
        <f t="shared" si="0"/>
        <v>248</v>
      </c>
      <c r="M10" s="1">
        <f t="shared" si="1"/>
        <v>292.79999999999995</v>
      </c>
      <c r="N10" s="1">
        <v>7</v>
      </c>
      <c r="O10" s="1" t="s">
        <v>38</v>
      </c>
      <c r="P10" s="1" t="s">
        <v>78</v>
      </c>
      <c r="Q10" s="1" t="s">
        <v>148</v>
      </c>
    </row>
    <row r="11" spans="1:17" s="9" customFormat="1" ht="21.6" x14ac:dyDescent="0.25">
      <c r="A11" s="1" t="s">
        <v>52</v>
      </c>
      <c r="B11" s="6" t="s">
        <v>53</v>
      </c>
      <c r="C11" s="1" t="s">
        <v>22</v>
      </c>
      <c r="D11" s="1"/>
      <c r="E11" s="1" t="s">
        <v>126</v>
      </c>
      <c r="F11" s="1" t="s">
        <v>139</v>
      </c>
      <c r="G11" s="1">
        <v>303</v>
      </c>
      <c r="H11" s="1">
        <v>138</v>
      </c>
      <c r="I11" s="1">
        <v>40</v>
      </c>
      <c r="J11" s="1">
        <v>88</v>
      </c>
      <c r="K11" s="1"/>
      <c r="L11" s="1">
        <f t="shared" si="0"/>
        <v>266</v>
      </c>
      <c r="M11" s="1">
        <f t="shared" si="1"/>
        <v>291.89999999999998</v>
      </c>
      <c r="N11" s="1">
        <v>8</v>
      </c>
      <c r="O11" s="1" t="s">
        <v>158</v>
      </c>
      <c r="P11" s="1" t="s">
        <v>78</v>
      </c>
      <c r="Q11" s="1" t="s">
        <v>148</v>
      </c>
    </row>
    <row r="12" spans="1:17" s="10" customFormat="1" ht="21.6" x14ac:dyDescent="0.25">
      <c r="A12" s="1" t="s">
        <v>52</v>
      </c>
      <c r="B12" s="6" t="s">
        <v>53</v>
      </c>
      <c r="C12" s="1" t="s">
        <v>22</v>
      </c>
      <c r="D12" s="1"/>
      <c r="E12" s="1" t="s">
        <v>114</v>
      </c>
      <c r="F12" s="1" t="s">
        <v>115</v>
      </c>
      <c r="G12" s="1">
        <v>326</v>
      </c>
      <c r="H12" s="1">
        <v>100</v>
      </c>
      <c r="I12" s="1">
        <v>34</v>
      </c>
      <c r="J12" s="1">
        <v>72.5</v>
      </c>
      <c r="K12" s="1"/>
      <c r="L12" s="1">
        <f t="shared" si="0"/>
        <v>206.5</v>
      </c>
      <c r="M12" s="1">
        <f t="shared" si="1"/>
        <v>290.14999999999998</v>
      </c>
      <c r="N12" s="1">
        <v>9</v>
      </c>
      <c r="O12" s="1" t="s">
        <v>92</v>
      </c>
      <c r="P12" s="1" t="s">
        <v>78</v>
      </c>
      <c r="Q12" s="1"/>
    </row>
    <row r="13" spans="1:17" s="12" customFormat="1" ht="21.6" x14ac:dyDescent="0.25">
      <c r="A13" s="1" t="s">
        <v>52</v>
      </c>
      <c r="B13" s="6" t="s">
        <v>53</v>
      </c>
      <c r="C13" s="1" t="s">
        <v>22</v>
      </c>
      <c r="D13" s="1"/>
      <c r="E13" s="1" t="s">
        <v>74</v>
      </c>
      <c r="F13" s="5" t="s">
        <v>136</v>
      </c>
      <c r="G13" s="1">
        <v>298</v>
      </c>
      <c r="H13" s="1">
        <v>134</v>
      </c>
      <c r="I13" s="1">
        <v>39</v>
      </c>
      <c r="J13" s="1">
        <v>90</v>
      </c>
      <c r="K13" s="1"/>
      <c r="L13" s="1">
        <f t="shared" si="0"/>
        <v>263</v>
      </c>
      <c r="M13" s="1">
        <f t="shared" si="1"/>
        <v>287.5</v>
      </c>
      <c r="N13" s="1">
        <v>10</v>
      </c>
      <c r="O13" s="1" t="s">
        <v>158</v>
      </c>
      <c r="P13" s="1" t="s">
        <v>78</v>
      </c>
      <c r="Q13" s="1" t="s">
        <v>148</v>
      </c>
    </row>
    <row r="14" spans="1:17" s="11" customFormat="1" ht="21.6" x14ac:dyDescent="0.25">
      <c r="A14" s="1" t="s">
        <v>52</v>
      </c>
      <c r="B14" s="6" t="s">
        <v>53</v>
      </c>
      <c r="C14" s="1" t="s">
        <v>22</v>
      </c>
      <c r="D14" s="1"/>
      <c r="E14" s="1" t="s">
        <v>94</v>
      </c>
      <c r="F14" s="1" t="s">
        <v>97</v>
      </c>
      <c r="G14" s="1">
        <v>305</v>
      </c>
      <c r="H14" s="1">
        <v>115</v>
      </c>
      <c r="I14" s="1">
        <v>41</v>
      </c>
      <c r="J14" s="1">
        <v>89</v>
      </c>
      <c r="K14" s="1"/>
      <c r="L14" s="1">
        <f t="shared" si="0"/>
        <v>245</v>
      </c>
      <c r="M14" s="1">
        <f t="shared" si="1"/>
        <v>287</v>
      </c>
      <c r="N14" s="1">
        <v>11</v>
      </c>
      <c r="O14" s="1" t="s">
        <v>92</v>
      </c>
      <c r="P14" s="1" t="s">
        <v>78</v>
      </c>
      <c r="Q14" s="1"/>
    </row>
    <row r="15" spans="1:17" s="8" customFormat="1" ht="21.6" x14ac:dyDescent="0.25">
      <c r="A15" s="1" t="s">
        <v>52</v>
      </c>
      <c r="B15" s="6" t="s">
        <v>53</v>
      </c>
      <c r="C15" s="1" t="s">
        <v>22</v>
      </c>
      <c r="D15" s="1"/>
      <c r="E15" s="1" t="s">
        <v>76</v>
      </c>
      <c r="F15" s="1" t="s">
        <v>77</v>
      </c>
      <c r="G15" s="1">
        <v>295</v>
      </c>
      <c r="H15" s="1">
        <v>130</v>
      </c>
      <c r="I15" s="1">
        <v>35</v>
      </c>
      <c r="J15" s="1">
        <v>95</v>
      </c>
      <c r="K15" s="1"/>
      <c r="L15" s="1">
        <f t="shared" si="0"/>
        <v>260</v>
      </c>
      <c r="M15" s="1">
        <f t="shared" si="1"/>
        <v>284.5</v>
      </c>
      <c r="N15" s="1">
        <v>12</v>
      </c>
      <c r="O15" s="1" t="s">
        <v>92</v>
      </c>
      <c r="P15" s="1" t="s">
        <v>78</v>
      </c>
      <c r="Q15" s="1"/>
    </row>
    <row r="16" spans="1:17" s="8" customFormat="1" ht="21.6" x14ac:dyDescent="0.25">
      <c r="A16" s="1" t="s">
        <v>52</v>
      </c>
      <c r="B16" s="6" t="s">
        <v>53</v>
      </c>
      <c r="C16" s="1" t="s">
        <v>22</v>
      </c>
      <c r="D16" s="1"/>
      <c r="E16" s="1" t="s">
        <v>79</v>
      </c>
      <c r="F16" s="1" t="s">
        <v>80</v>
      </c>
      <c r="G16" s="1">
        <v>301</v>
      </c>
      <c r="H16" s="1">
        <v>115</v>
      </c>
      <c r="I16" s="1">
        <v>35</v>
      </c>
      <c r="J16" s="1">
        <v>95</v>
      </c>
      <c r="K16" s="1"/>
      <c r="L16" s="1">
        <f t="shared" si="0"/>
        <v>245</v>
      </c>
      <c r="M16" s="1">
        <f t="shared" si="1"/>
        <v>284.2</v>
      </c>
      <c r="N16" s="1">
        <v>13</v>
      </c>
      <c r="O16" s="1" t="s">
        <v>92</v>
      </c>
      <c r="P16" s="1" t="s">
        <v>78</v>
      </c>
      <c r="Q16" s="1"/>
    </row>
    <row r="17" spans="1:21" s="8" customFormat="1" ht="21.6" x14ac:dyDescent="0.25">
      <c r="A17" s="1" t="s">
        <v>52</v>
      </c>
      <c r="B17" s="6" t="s">
        <v>53</v>
      </c>
      <c r="C17" s="1" t="s">
        <v>22</v>
      </c>
      <c r="D17" s="1"/>
      <c r="E17" s="5" t="s">
        <v>60</v>
      </c>
      <c r="F17" s="5" t="s">
        <v>61</v>
      </c>
      <c r="G17" s="1">
        <v>305</v>
      </c>
      <c r="H17" s="1">
        <v>115</v>
      </c>
      <c r="I17" s="1">
        <v>40</v>
      </c>
      <c r="J17" s="1">
        <v>80</v>
      </c>
      <c r="K17" s="1"/>
      <c r="L17" s="1">
        <f t="shared" si="0"/>
        <v>235</v>
      </c>
      <c r="M17" s="1">
        <f t="shared" si="1"/>
        <v>284</v>
      </c>
      <c r="N17" s="1">
        <v>14</v>
      </c>
      <c r="O17" s="1" t="s">
        <v>92</v>
      </c>
      <c r="P17" s="1" t="s">
        <v>78</v>
      </c>
      <c r="Q17" s="1"/>
    </row>
    <row r="18" spans="1:21" s="8" customFormat="1" ht="21.6" x14ac:dyDescent="0.25">
      <c r="A18" s="1" t="s">
        <v>52</v>
      </c>
      <c r="B18" s="6" t="s">
        <v>53</v>
      </c>
      <c r="C18" s="1" t="s">
        <v>22</v>
      </c>
      <c r="D18" s="1"/>
      <c r="E18" s="5" t="s">
        <v>62</v>
      </c>
      <c r="F18" s="5" t="s">
        <v>63</v>
      </c>
      <c r="G18" s="1">
        <v>300</v>
      </c>
      <c r="H18" s="1">
        <v>130</v>
      </c>
      <c r="I18" s="1">
        <v>35</v>
      </c>
      <c r="J18" s="1">
        <v>80</v>
      </c>
      <c r="K18" s="1"/>
      <c r="L18" s="1">
        <f t="shared" si="0"/>
        <v>245</v>
      </c>
      <c r="M18" s="1">
        <f t="shared" si="1"/>
        <v>283.5</v>
      </c>
      <c r="N18" s="1">
        <v>15</v>
      </c>
      <c r="O18" s="1" t="s">
        <v>38</v>
      </c>
      <c r="P18" s="1" t="s">
        <v>78</v>
      </c>
      <c r="Q18" s="1" t="s">
        <v>148</v>
      </c>
    </row>
    <row r="19" spans="1:21" s="11" customFormat="1" ht="21.6" x14ac:dyDescent="0.25">
      <c r="A19" s="1" t="s">
        <v>52</v>
      </c>
      <c r="B19" s="6" t="s">
        <v>53</v>
      </c>
      <c r="C19" s="1" t="s">
        <v>22</v>
      </c>
      <c r="D19" s="1"/>
      <c r="E19" s="1" t="s">
        <v>75</v>
      </c>
      <c r="F19" s="5" t="s">
        <v>137</v>
      </c>
      <c r="G19" s="1">
        <v>291</v>
      </c>
      <c r="H19" s="1">
        <v>135</v>
      </c>
      <c r="I19" s="1">
        <v>39</v>
      </c>
      <c r="J19" s="1">
        <v>92</v>
      </c>
      <c r="K19" s="1"/>
      <c r="L19" s="1">
        <f t="shared" si="0"/>
        <v>266</v>
      </c>
      <c r="M19" s="1">
        <f t="shared" si="1"/>
        <v>283.5</v>
      </c>
      <c r="N19" s="1">
        <v>16</v>
      </c>
      <c r="O19" s="1" t="s">
        <v>92</v>
      </c>
      <c r="P19" s="1" t="s">
        <v>78</v>
      </c>
      <c r="Q19" s="1"/>
    </row>
    <row r="20" spans="1:21" s="8" customFormat="1" ht="21.6" x14ac:dyDescent="0.25">
      <c r="A20" s="1" t="s">
        <v>52</v>
      </c>
      <c r="B20" s="6" t="s">
        <v>53</v>
      </c>
      <c r="C20" s="1" t="s">
        <v>22</v>
      </c>
      <c r="D20" s="1"/>
      <c r="E20" s="1" t="s">
        <v>81</v>
      </c>
      <c r="F20" s="1" t="s">
        <v>82</v>
      </c>
      <c r="G20" s="1">
        <v>315</v>
      </c>
      <c r="H20" s="1">
        <v>80</v>
      </c>
      <c r="I20" s="1">
        <v>40</v>
      </c>
      <c r="J20" s="1">
        <v>90</v>
      </c>
      <c r="K20" s="1"/>
      <c r="L20" s="1">
        <f t="shared" si="0"/>
        <v>210</v>
      </c>
      <c r="M20" s="1">
        <f t="shared" si="1"/>
        <v>283.5</v>
      </c>
      <c r="N20" s="1">
        <v>17</v>
      </c>
      <c r="O20" s="1" t="s">
        <v>92</v>
      </c>
      <c r="P20" s="1" t="s">
        <v>78</v>
      </c>
      <c r="Q20" s="1"/>
    </row>
    <row r="21" spans="1:21" s="3" customFormat="1" ht="21.6" x14ac:dyDescent="0.25">
      <c r="A21" s="1" t="s">
        <v>52</v>
      </c>
      <c r="B21" s="6" t="s">
        <v>53</v>
      </c>
      <c r="C21" s="1" t="s">
        <v>22</v>
      </c>
      <c r="D21" s="1"/>
      <c r="E21" s="1" t="s">
        <v>85</v>
      </c>
      <c r="F21" s="6" t="s">
        <v>86</v>
      </c>
      <c r="G21" s="13">
        <v>328</v>
      </c>
      <c r="H21" s="13">
        <v>60</v>
      </c>
      <c r="I21" s="13">
        <v>30</v>
      </c>
      <c r="J21" s="13">
        <v>85</v>
      </c>
      <c r="K21" s="13"/>
      <c r="L21" s="1">
        <f>H21+I21+J21</f>
        <v>175</v>
      </c>
      <c r="M21" s="1">
        <f>G21*0.7+L21*0.3</f>
        <v>282.10000000000002</v>
      </c>
      <c r="N21" s="1">
        <v>18</v>
      </c>
      <c r="O21" s="1" t="s">
        <v>125</v>
      </c>
      <c r="P21" s="1" t="s">
        <v>78</v>
      </c>
      <c r="Q21" s="13"/>
    </row>
    <row r="22" spans="1:21" s="8" customFormat="1" ht="21.6" x14ac:dyDescent="0.25">
      <c r="A22" s="1" t="s">
        <v>52</v>
      </c>
      <c r="B22" s="6" t="s">
        <v>53</v>
      </c>
      <c r="C22" s="1" t="s">
        <v>22</v>
      </c>
      <c r="D22" s="1"/>
      <c r="E22" s="1" t="s">
        <v>70</v>
      </c>
      <c r="F22" s="5" t="s">
        <v>132</v>
      </c>
      <c r="G22" s="1">
        <v>315</v>
      </c>
      <c r="H22" s="1">
        <v>92</v>
      </c>
      <c r="I22" s="1">
        <v>31</v>
      </c>
      <c r="J22" s="1">
        <v>82</v>
      </c>
      <c r="K22" s="1"/>
      <c r="L22" s="1">
        <f t="shared" si="0"/>
        <v>205</v>
      </c>
      <c r="M22" s="1">
        <f t="shared" si="1"/>
        <v>282</v>
      </c>
      <c r="N22" s="1">
        <v>19</v>
      </c>
      <c r="O22" s="1" t="s">
        <v>92</v>
      </c>
      <c r="P22" s="1" t="s">
        <v>78</v>
      </c>
      <c r="Q22" s="1"/>
    </row>
    <row r="23" spans="1:21" s="11" customFormat="1" ht="21.6" x14ac:dyDescent="0.25">
      <c r="A23" s="1" t="s">
        <v>52</v>
      </c>
      <c r="B23" s="6" t="s">
        <v>53</v>
      </c>
      <c r="C23" s="1" t="s">
        <v>22</v>
      </c>
      <c r="D23" s="1"/>
      <c r="E23" s="1" t="s">
        <v>83</v>
      </c>
      <c r="F23" s="6" t="s">
        <v>84</v>
      </c>
      <c r="G23" s="1">
        <v>320</v>
      </c>
      <c r="H23" s="1">
        <v>85</v>
      </c>
      <c r="I23" s="1">
        <v>25</v>
      </c>
      <c r="J23" s="1">
        <v>80</v>
      </c>
      <c r="K23" s="1"/>
      <c r="L23" s="1">
        <f>H23+I23+J23</f>
        <v>190</v>
      </c>
      <c r="M23" s="1">
        <f>G23*0.7+L23*0.3</f>
        <v>281</v>
      </c>
      <c r="N23" s="1">
        <v>20</v>
      </c>
      <c r="O23" s="29" t="s">
        <v>125</v>
      </c>
      <c r="P23" s="1" t="s">
        <v>78</v>
      </c>
      <c r="Q23" s="1"/>
    </row>
    <row r="24" spans="1:21" s="8" customFormat="1" ht="21.6" x14ac:dyDescent="0.25">
      <c r="A24" s="1" t="s">
        <v>52</v>
      </c>
      <c r="B24" s="6" t="s">
        <v>53</v>
      </c>
      <c r="C24" s="1" t="s">
        <v>22</v>
      </c>
      <c r="D24" s="1"/>
      <c r="E24" s="1" t="s">
        <v>71</v>
      </c>
      <c r="F24" s="5" t="s">
        <v>133</v>
      </c>
      <c r="G24" s="1">
        <v>311</v>
      </c>
      <c r="H24" s="1">
        <v>91</v>
      </c>
      <c r="I24" s="1">
        <v>35</v>
      </c>
      <c r="J24" s="1">
        <v>85</v>
      </c>
      <c r="K24" s="1"/>
      <c r="L24" s="1">
        <f t="shared" si="0"/>
        <v>211</v>
      </c>
      <c r="M24" s="1">
        <f t="shared" si="1"/>
        <v>281</v>
      </c>
      <c r="N24" s="1">
        <v>21</v>
      </c>
      <c r="O24" s="1" t="s">
        <v>92</v>
      </c>
      <c r="P24" s="1" t="s">
        <v>78</v>
      </c>
      <c r="Q24" s="1"/>
    </row>
    <row r="25" spans="1:21" s="10" customFormat="1" ht="21.6" x14ac:dyDescent="0.25">
      <c r="A25" s="1" t="s">
        <v>52</v>
      </c>
      <c r="B25" s="6" t="s">
        <v>53</v>
      </c>
      <c r="C25" s="1" t="s">
        <v>22</v>
      </c>
      <c r="D25" s="1"/>
      <c r="E25" s="1" t="s">
        <v>127</v>
      </c>
      <c r="F25" s="1" t="s">
        <v>140</v>
      </c>
      <c r="G25" s="1">
        <v>288</v>
      </c>
      <c r="H25" s="1">
        <v>135</v>
      </c>
      <c r="I25" s="1">
        <v>38</v>
      </c>
      <c r="J25" s="1">
        <v>90</v>
      </c>
      <c r="K25" s="1"/>
      <c r="L25" s="1">
        <f t="shared" si="0"/>
        <v>263</v>
      </c>
      <c r="M25" s="1">
        <f t="shared" si="1"/>
        <v>280.5</v>
      </c>
      <c r="N25" s="1">
        <v>22</v>
      </c>
      <c r="O25" s="1" t="s">
        <v>125</v>
      </c>
      <c r="P25" s="1" t="s">
        <v>78</v>
      </c>
      <c r="Q25" s="1"/>
    </row>
    <row r="26" spans="1:21" s="8" customFormat="1" ht="21.6" x14ac:dyDescent="0.15">
      <c r="A26" s="1" t="s">
        <v>52</v>
      </c>
      <c r="B26" s="6" t="s">
        <v>53</v>
      </c>
      <c r="C26" s="1" t="s">
        <v>22</v>
      </c>
      <c r="D26" s="1"/>
      <c r="E26" s="1" t="s">
        <v>98</v>
      </c>
      <c r="F26" s="1" t="s">
        <v>102</v>
      </c>
      <c r="G26" s="1">
        <v>298</v>
      </c>
      <c r="H26" s="1">
        <v>110</v>
      </c>
      <c r="I26" s="1">
        <v>38</v>
      </c>
      <c r="J26" s="1">
        <v>89</v>
      </c>
      <c r="K26" s="1"/>
      <c r="L26" s="1">
        <f t="shared" si="0"/>
        <v>237</v>
      </c>
      <c r="M26" s="1">
        <f t="shared" si="1"/>
        <v>279.7</v>
      </c>
      <c r="N26" s="1">
        <v>23</v>
      </c>
      <c r="O26" s="1" t="s">
        <v>92</v>
      </c>
      <c r="P26" s="1" t="s">
        <v>78</v>
      </c>
      <c r="Q26" s="1"/>
      <c r="T26" s="30"/>
      <c r="U26" s="30"/>
    </row>
    <row r="27" spans="1:21" s="11" customFormat="1" ht="21.6" x14ac:dyDescent="0.15">
      <c r="A27" s="1" t="s">
        <v>52</v>
      </c>
      <c r="B27" s="6" t="s">
        <v>53</v>
      </c>
      <c r="C27" s="1" t="s">
        <v>22</v>
      </c>
      <c r="D27" s="1"/>
      <c r="E27" s="1" t="s">
        <v>128</v>
      </c>
      <c r="F27" s="1" t="s">
        <v>141</v>
      </c>
      <c r="G27" s="1">
        <v>288</v>
      </c>
      <c r="H27" s="1">
        <v>133</v>
      </c>
      <c r="I27" s="1">
        <v>39</v>
      </c>
      <c r="J27" s="1">
        <v>88</v>
      </c>
      <c r="K27" s="1"/>
      <c r="L27" s="1">
        <f t="shared" si="0"/>
        <v>260</v>
      </c>
      <c r="M27" s="1">
        <f t="shared" si="1"/>
        <v>279.60000000000002</v>
      </c>
      <c r="N27" s="1">
        <v>24</v>
      </c>
      <c r="O27" s="1" t="s">
        <v>125</v>
      </c>
      <c r="P27" s="1" t="s">
        <v>78</v>
      </c>
      <c r="Q27" s="1"/>
      <c r="R27" s="8"/>
      <c r="S27" s="8"/>
      <c r="T27" s="30"/>
      <c r="U27" s="30"/>
    </row>
    <row r="28" spans="1:21" s="8" customFormat="1" ht="21.6" x14ac:dyDescent="0.15">
      <c r="A28" s="1" t="s">
        <v>52</v>
      </c>
      <c r="B28" s="6" t="s">
        <v>53</v>
      </c>
      <c r="C28" s="1" t="s">
        <v>22</v>
      </c>
      <c r="D28" s="1"/>
      <c r="E28" s="1" t="s">
        <v>129</v>
      </c>
      <c r="F28" s="1" t="s">
        <v>142</v>
      </c>
      <c r="G28" s="1">
        <v>289</v>
      </c>
      <c r="H28" s="1">
        <v>130</v>
      </c>
      <c r="I28" s="1">
        <v>39</v>
      </c>
      <c r="J28" s="1">
        <v>88</v>
      </c>
      <c r="K28" s="1"/>
      <c r="L28" s="1">
        <f t="shared" si="0"/>
        <v>257</v>
      </c>
      <c r="M28" s="1">
        <f t="shared" si="1"/>
        <v>279.39999999999998</v>
      </c>
      <c r="N28" s="1">
        <v>25</v>
      </c>
      <c r="O28" s="1" t="s">
        <v>125</v>
      </c>
      <c r="P28" s="1" t="s">
        <v>78</v>
      </c>
      <c r="Q28" s="1"/>
      <c r="T28" s="30"/>
      <c r="U28" s="30"/>
    </row>
    <row r="29" spans="1:21" s="8" customFormat="1" ht="21.6" x14ac:dyDescent="0.15">
      <c r="A29" s="1" t="s">
        <v>52</v>
      </c>
      <c r="B29" s="6" t="s">
        <v>53</v>
      </c>
      <c r="C29" s="1" t="s">
        <v>22</v>
      </c>
      <c r="D29" s="1"/>
      <c r="E29" s="1" t="s">
        <v>118</v>
      </c>
      <c r="F29" s="1" t="s">
        <v>119</v>
      </c>
      <c r="G29" s="1">
        <v>298</v>
      </c>
      <c r="H29" s="1">
        <v>120</v>
      </c>
      <c r="I29" s="1">
        <v>38</v>
      </c>
      <c r="J29" s="1">
        <v>75</v>
      </c>
      <c r="K29" s="1"/>
      <c r="L29" s="1">
        <f t="shared" si="0"/>
        <v>233</v>
      </c>
      <c r="M29" s="1">
        <f t="shared" si="1"/>
        <v>278.5</v>
      </c>
      <c r="N29" s="1">
        <v>26</v>
      </c>
      <c r="O29" s="1" t="s">
        <v>38</v>
      </c>
      <c r="P29" s="1" t="s">
        <v>78</v>
      </c>
      <c r="Q29" s="1" t="s">
        <v>148</v>
      </c>
      <c r="T29" s="30"/>
      <c r="U29" s="30"/>
    </row>
    <row r="30" spans="1:21" s="8" customFormat="1" ht="21.6" x14ac:dyDescent="0.15">
      <c r="A30" s="1" t="s">
        <v>52</v>
      </c>
      <c r="B30" s="6" t="s">
        <v>53</v>
      </c>
      <c r="C30" s="1" t="s">
        <v>22</v>
      </c>
      <c r="D30" s="1"/>
      <c r="E30" s="1" t="s">
        <v>36</v>
      </c>
      <c r="F30" s="4" t="s">
        <v>37</v>
      </c>
      <c r="G30" s="1">
        <v>288</v>
      </c>
      <c r="H30" s="1">
        <v>130</v>
      </c>
      <c r="I30" s="1">
        <v>40</v>
      </c>
      <c r="J30" s="1">
        <v>85</v>
      </c>
      <c r="K30" s="1"/>
      <c r="L30" s="1">
        <f t="shared" si="0"/>
        <v>255</v>
      </c>
      <c r="M30" s="1">
        <f t="shared" si="1"/>
        <v>278.10000000000002</v>
      </c>
      <c r="N30" s="1">
        <v>27</v>
      </c>
      <c r="O30" s="1" t="s">
        <v>38</v>
      </c>
      <c r="P30" s="1" t="s">
        <v>78</v>
      </c>
      <c r="Q30" s="1" t="s">
        <v>148</v>
      </c>
      <c r="T30" s="30"/>
      <c r="U30" s="30"/>
    </row>
    <row r="31" spans="1:21" s="11" customFormat="1" ht="21.6" x14ac:dyDescent="0.15">
      <c r="A31" s="1" t="s">
        <v>52</v>
      </c>
      <c r="B31" s="6" t="s">
        <v>53</v>
      </c>
      <c r="C31" s="1" t="s">
        <v>22</v>
      </c>
      <c r="D31" s="1"/>
      <c r="E31" s="5" t="s">
        <v>66</v>
      </c>
      <c r="F31" s="5" t="s">
        <v>67</v>
      </c>
      <c r="G31" s="13">
        <v>293</v>
      </c>
      <c r="H31" s="13">
        <v>115</v>
      </c>
      <c r="I31" s="13">
        <v>40</v>
      </c>
      <c r="J31" s="13">
        <v>80</v>
      </c>
      <c r="K31" s="13"/>
      <c r="L31" s="1">
        <f t="shared" si="0"/>
        <v>235</v>
      </c>
      <c r="M31" s="1">
        <f t="shared" si="1"/>
        <v>275.60000000000002</v>
      </c>
      <c r="N31" s="1">
        <v>28</v>
      </c>
      <c r="O31" s="1" t="s">
        <v>92</v>
      </c>
      <c r="P31" s="1" t="s">
        <v>78</v>
      </c>
      <c r="Q31" s="13"/>
      <c r="R31" s="8"/>
      <c r="S31" s="8"/>
      <c r="T31" s="30"/>
      <c r="U31" s="30"/>
    </row>
    <row r="32" spans="1:21" s="8" customFormat="1" ht="21.6" x14ac:dyDescent="0.15">
      <c r="A32" s="1" t="s">
        <v>52</v>
      </c>
      <c r="B32" s="6" t="s">
        <v>53</v>
      </c>
      <c r="C32" s="1" t="s">
        <v>22</v>
      </c>
      <c r="D32" s="1"/>
      <c r="E32" s="1" t="s">
        <v>101</v>
      </c>
      <c r="F32" s="1" t="s">
        <v>105</v>
      </c>
      <c r="G32" s="13">
        <v>293</v>
      </c>
      <c r="H32" s="13">
        <v>112</v>
      </c>
      <c r="I32" s="13">
        <v>39</v>
      </c>
      <c r="J32" s="13">
        <v>84</v>
      </c>
      <c r="K32" s="13"/>
      <c r="L32" s="1">
        <f t="shared" si="0"/>
        <v>235</v>
      </c>
      <c r="M32" s="1">
        <f t="shared" si="1"/>
        <v>275.60000000000002</v>
      </c>
      <c r="N32" s="1">
        <v>29</v>
      </c>
      <c r="O32" s="13" t="s">
        <v>92</v>
      </c>
      <c r="P32" s="1" t="s">
        <v>78</v>
      </c>
      <c r="Q32" s="13"/>
      <c r="T32" s="30"/>
      <c r="U32" s="30"/>
    </row>
    <row r="33" spans="1:21" s="11" customFormat="1" ht="21.6" x14ac:dyDescent="0.15">
      <c r="A33" s="1" t="s">
        <v>52</v>
      </c>
      <c r="B33" s="6" t="s">
        <v>53</v>
      </c>
      <c r="C33" s="1" t="s">
        <v>22</v>
      </c>
      <c r="D33" s="1"/>
      <c r="E33" s="5" t="s">
        <v>44</v>
      </c>
      <c r="F33" s="15" t="s">
        <v>51</v>
      </c>
      <c r="G33" s="5">
        <v>287</v>
      </c>
      <c r="H33" s="1">
        <v>120</v>
      </c>
      <c r="I33" s="1">
        <v>38</v>
      </c>
      <c r="J33" s="1">
        <v>90</v>
      </c>
      <c r="K33" s="1"/>
      <c r="L33" s="1">
        <f t="shared" si="0"/>
        <v>248</v>
      </c>
      <c r="M33" s="1">
        <f t="shared" si="1"/>
        <v>275.29999999999995</v>
      </c>
      <c r="N33" s="1">
        <v>30</v>
      </c>
      <c r="O33" s="1" t="s">
        <v>125</v>
      </c>
      <c r="P33" s="1" t="s">
        <v>78</v>
      </c>
      <c r="Q33" s="1"/>
      <c r="R33" s="8"/>
      <c r="S33" s="8"/>
      <c r="T33" s="30"/>
      <c r="U33" s="30"/>
    </row>
    <row r="34" spans="1:21" s="3" customFormat="1" ht="21.6" x14ac:dyDescent="0.25">
      <c r="A34" s="1" t="s">
        <v>52</v>
      </c>
      <c r="B34" s="6" t="s">
        <v>53</v>
      </c>
      <c r="C34" s="1" t="s">
        <v>22</v>
      </c>
      <c r="D34" s="1"/>
      <c r="E34" s="1" t="s">
        <v>130</v>
      </c>
      <c r="F34" s="1" t="s">
        <v>143</v>
      </c>
      <c r="G34" s="1">
        <v>292</v>
      </c>
      <c r="H34" s="1">
        <v>110</v>
      </c>
      <c r="I34" s="1">
        <v>39</v>
      </c>
      <c r="J34" s="1">
        <v>80</v>
      </c>
      <c r="K34" s="1"/>
      <c r="L34" s="1">
        <f t="shared" si="0"/>
        <v>229</v>
      </c>
      <c r="M34" s="1">
        <f t="shared" si="1"/>
        <v>273.09999999999997</v>
      </c>
      <c r="N34" s="1">
        <v>31</v>
      </c>
      <c r="O34" s="1" t="s">
        <v>125</v>
      </c>
      <c r="P34" s="1" t="s">
        <v>78</v>
      </c>
      <c r="Q34" s="1"/>
    </row>
    <row r="35" spans="1:21" s="3" customFormat="1" ht="21.6" x14ac:dyDescent="0.25">
      <c r="A35" s="1" t="s">
        <v>52</v>
      </c>
      <c r="B35" s="6" t="s">
        <v>53</v>
      </c>
      <c r="C35" s="1" t="s">
        <v>22</v>
      </c>
      <c r="D35" s="1"/>
      <c r="E35" s="1" t="s">
        <v>131</v>
      </c>
      <c r="F35" s="1" t="s">
        <v>144</v>
      </c>
      <c r="G35" s="1">
        <v>298</v>
      </c>
      <c r="H35" s="1">
        <v>108</v>
      </c>
      <c r="I35" s="1">
        <v>34</v>
      </c>
      <c r="J35" s="1">
        <v>70</v>
      </c>
      <c r="K35" s="1"/>
      <c r="L35" s="1">
        <f t="shared" si="0"/>
        <v>212</v>
      </c>
      <c r="M35" s="1">
        <f t="shared" si="1"/>
        <v>272.2</v>
      </c>
      <c r="N35" s="1">
        <v>32</v>
      </c>
      <c r="O35" s="1" t="s">
        <v>145</v>
      </c>
      <c r="P35" s="1" t="s">
        <v>78</v>
      </c>
      <c r="Q35" s="1" t="s">
        <v>157</v>
      </c>
    </row>
    <row r="36" spans="1:21" ht="21.6" x14ac:dyDescent="0.25">
      <c r="A36" s="1" t="s">
        <v>52</v>
      </c>
      <c r="B36" s="6" t="s">
        <v>53</v>
      </c>
      <c r="C36" s="1" t="s">
        <v>22</v>
      </c>
      <c r="D36" s="1"/>
      <c r="E36" s="1" t="s">
        <v>72</v>
      </c>
      <c r="F36" s="5" t="s">
        <v>134</v>
      </c>
      <c r="G36" s="13">
        <v>302</v>
      </c>
      <c r="H36" s="13">
        <v>100</v>
      </c>
      <c r="I36" s="13">
        <v>27</v>
      </c>
      <c r="J36" s="13">
        <v>75</v>
      </c>
      <c r="K36" s="13"/>
      <c r="L36" s="1">
        <f t="shared" si="0"/>
        <v>202</v>
      </c>
      <c r="M36" s="1">
        <f t="shared" si="1"/>
        <v>272</v>
      </c>
      <c r="N36" s="1">
        <v>33</v>
      </c>
      <c r="O36" s="1" t="s">
        <v>145</v>
      </c>
      <c r="P36" s="1" t="s">
        <v>78</v>
      </c>
      <c r="Q36" s="1" t="s">
        <v>157</v>
      </c>
    </row>
    <row r="37" spans="1:21" s="3" customFormat="1" ht="21.6" x14ac:dyDescent="0.25">
      <c r="A37" s="1" t="s">
        <v>52</v>
      </c>
      <c r="B37" s="6" t="s">
        <v>53</v>
      </c>
      <c r="C37" s="1" t="s">
        <v>22</v>
      </c>
      <c r="D37" s="1"/>
      <c r="E37" s="1" t="s">
        <v>120</v>
      </c>
      <c r="F37" s="1" t="s">
        <v>121</v>
      </c>
      <c r="G37" s="13">
        <v>294</v>
      </c>
      <c r="H37" s="13">
        <v>100</v>
      </c>
      <c r="I37" s="13">
        <v>40</v>
      </c>
      <c r="J37" s="13">
        <v>80</v>
      </c>
      <c r="K37" s="13"/>
      <c r="L37" s="1">
        <f t="shared" si="0"/>
        <v>220</v>
      </c>
      <c r="M37" s="1">
        <f t="shared" si="1"/>
        <v>271.79999999999995</v>
      </c>
      <c r="N37" s="1">
        <v>34</v>
      </c>
      <c r="O37" s="1" t="s">
        <v>125</v>
      </c>
      <c r="P37" s="1" t="s">
        <v>78</v>
      </c>
      <c r="Q37" s="13"/>
    </row>
    <row r="38" spans="1:21" s="31" customFormat="1" ht="21.6" x14ac:dyDescent="0.25">
      <c r="A38" s="1" t="s">
        <v>52</v>
      </c>
      <c r="B38" s="6" t="s">
        <v>53</v>
      </c>
      <c r="C38" s="1" t="s">
        <v>22</v>
      </c>
      <c r="D38" s="1"/>
      <c r="E38" s="1" t="s">
        <v>122</v>
      </c>
      <c r="F38" s="1" t="s">
        <v>123</v>
      </c>
      <c r="G38" s="13">
        <v>290</v>
      </c>
      <c r="H38" s="13">
        <v>110</v>
      </c>
      <c r="I38" s="13">
        <v>35</v>
      </c>
      <c r="J38" s="13">
        <v>78.25</v>
      </c>
      <c r="K38" s="13"/>
      <c r="L38" s="1">
        <f t="shared" si="0"/>
        <v>223.25</v>
      </c>
      <c r="M38" s="1">
        <f t="shared" si="1"/>
        <v>269.97500000000002</v>
      </c>
      <c r="N38" s="1">
        <v>35</v>
      </c>
      <c r="O38" s="1" t="s">
        <v>125</v>
      </c>
      <c r="P38" s="1" t="s">
        <v>78</v>
      </c>
      <c r="Q38" s="13"/>
    </row>
    <row r="39" spans="1:21" s="3" customFormat="1" ht="21.6" x14ac:dyDescent="0.25">
      <c r="A39" s="1" t="s">
        <v>52</v>
      </c>
      <c r="B39" s="6" t="s">
        <v>53</v>
      </c>
      <c r="C39" s="1" t="s">
        <v>22</v>
      </c>
      <c r="D39" s="1"/>
      <c r="E39" s="1" t="s">
        <v>99</v>
      </c>
      <c r="F39" s="1" t="s">
        <v>100</v>
      </c>
      <c r="G39" s="1">
        <v>300</v>
      </c>
      <c r="H39" s="1">
        <v>80</v>
      </c>
      <c r="I39" s="1">
        <v>40</v>
      </c>
      <c r="J39" s="1">
        <v>70</v>
      </c>
      <c r="K39" s="1"/>
      <c r="L39" s="1">
        <f t="shared" si="0"/>
        <v>190</v>
      </c>
      <c r="M39" s="1">
        <f t="shared" si="1"/>
        <v>267</v>
      </c>
      <c r="N39" s="1">
        <v>36</v>
      </c>
      <c r="O39" s="1" t="s">
        <v>125</v>
      </c>
      <c r="P39" s="1" t="s">
        <v>78</v>
      </c>
      <c r="Q39" s="1"/>
    </row>
    <row r="40" spans="1:21" s="3" customFormat="1" ht="21.6" x14ac:dyDescent="0.25">
      <c r="A40" s="1" t="s">
        <v>52</v>
      </c>
      <c r="B40" s="6" t="s">
        <v>53</v>
      </c>
      <c r="C40" s="1" t="s">
        <v>22</v>
      </c>
      <c r="D40" s="1"/>
      <c r="E40" s="1" t="s">
        <v>104</v>
      </c>
      <c r="F40" s="1" t="s">
        <v>106</v>
      </c>
      <c r="G40" s="1">
        <v>290</v>
      </c>
      <c r="H40" s="1">
        <v>95</v>
      </c>
      <c r="I40" s="1">
        <v>37</v>
      </c>
      <c r="J40" s="1">
        <v>69</v>
      </c>
      <c r="K40" s="1"/>
      <c r="L40" s="1">
        <f t="shared" si="0"/>
        <v>201</v>
      </c>
      <c r="M40" s="1">
        <f t="shared" si="1"/>
        <v>263.3</v>
      </c>
      <c r="N40" s="1">
        <v>37</v>
      </c>
      <c r="O40" s="1" t="s">
        <v>125</v>
      </c>
      <c r="P40" s="1" t="s">
        <v>78</v>
      </c>
      <c r="Q40" s="1"/>
      <c r="S40" s="2"/>
      <c r="T40" s="2"/>
    </row>
    <row r="41" spans="1:21" s="3" customFormat="1" ht="32.4" x14ac:dyDescent="0.25">
      <c r="A41" s="1" t="s">
        <v>52</v>
      </c>
      <c r="B41" s="6" t="s">
        <v>53</v>
      </c>
      <c r="C41" s="1" t="s">
        <v>22</v>
      </c>
      <c r="D41" s="1"/>
      <c r="E41" s="5" t="s">
        <v>58</v>
      </c>
      <c r="F41" s="5" t="s">
        <v>59</v>
      </c>
      <c r="G41" s="1">
        <v>312</v>
      </c>
      <c r="H41" s="1">
        <v>115</v>
      </c>
      <c r="I41" s="1">
        <v>40</v>
      </c>
      <c r="J41" s="1">
        <v>50</v>
      </c>
      <c r="K41" s="1"/>
      <c r="L41" s="1">
        <f t="shared" si="0"/>
        <v>205</v>
      </c>
      <c r="M41" s="1">
        <f t="shared" si="1"/>
        <v>279.89999999999998</v>
      </c>
      <c r="N41" s="1">
        <v>38</v>
      </c>
      <c r="O41" s="1" t="s">
        <v>38</v>
      </c>
      <c r="P41" s="1" t="s">
        <v>78</v>
      </c>
      <c r="Q41" s="1" t="s">
        <v>156</v>
      </c>
    </row>
    <row r="42" spans="1:21" s="3" customFormat="1" ht="32.4" x14ac:dyDescent="0.25">
      <c r="A42" s="1" t="s">
        <v>52</v>
      </c>
      <c r="B42" s="6" t="s">
        <v>53</v>
      </c>
      <c r="C42" s="1" t="s">
        <v>22</v>
      </c>
      <c r="D42" s="1"/>
      <c r="E42" s="1" t="s">
        <v>73</v>
      </c>
      <c r="F42" s="5" t="s">
        <v>135</v>
      </c>
      <c r="G42" s="1">
        <v>299</v>
      </c>
      <c r="H42" s="1">
        <v>80</v>
      </c>
      <c r="I42" s="1">
        <v>30</v>
      </c>
      <c r="J42" s="1">
        <v>50</v>
      </c>
      <c r="K42" s="1"/>
      <c r="L42" s="1">
        <f t="shared" si="0"/>
        <v>160</v>
      </c>
      <c r="M42" s="1">
        <f t="shared" si="1"/>
        <v>257.29999999999995</v>
      </c>
      <c r="N42" s="1">
        <v>39</v>
      </c>
      <c r="O42" s="1" t="s">
        <v>38</v>
      </c>
      <c r="P42" s="1" t="s">
        <v>78</v>
      </c>
      <c r="Q42" s="1" t="s">
        <v>156</v>
      </c>
    </row>
    <row r="43" spans="1:21" s="3" customFormat="1" ht="32.4" x14ac:dyDescent="0.25">
      <c r="A43" s="1" t="s">
        <v>52</v>
      </c>
      <c r="B43" s="6" t="s">
        <v>53</v>
      </c>
      <c r="C43" s="1" t="s">
        <v>22</v>
      </c>
      <c r="D43" s="1"/>
      <c r="E43" s="1" t="s">
        <v>87</v>
      </c>
      <c r="F43" s="1" t="s">
        <v>88</v>
      </c>
      <c r="G43" s="1">
        <v>298</v>
      </c>
      <c r="H43" s="1">
        <v>60</v>
      </c>
      <c r="I43" s="1">
        <v>30</v>
      </c>
      <c r="J43" s="1">
        <v>50</v>
      </c>
      <c r="K43" s="1"/>
      <c r="L43" s="1">
        <f t="shared" si="0"/>
        <v>140</v>
      </c>
      <c r="M43" s="1">
        <f t="shared" si="1"/>
        <v>250.6</v>
      </c>
      <c r="N43" s="1">
        <v>40</v>
      </c>
      <c r="O43" s="1" t="s">
        <v>89</v>
      </c>
      <c r="P43" s="1" t="s">
        <v>78</v>
      </c>
      <c r="Q43" s="1" t="s">
        <v>156</v>
      </c>
      <c r="S43" s="2"/>
      <c r="T43" s="2"/>
    </row>
    <row r="44" spans="1:21" ht="32.4" x14ac:dyDescent="0.25">
      <c r="A44" s="1" t="s">
        <v>52</v>
      </c>
      <c r="B44" s="6" t="s">
        <v>53</v>
      </c>
      <c r="C44" s="1" t="s">
        <v>22</v>
      </c>
      <c r="D44" s="1"/>
      <c r="E44" s="5" t="s">
        <v>56</v>
      </c>
      <c r="F44" s="5" t="s">
        <v>57</v>
      </c>
      <c r="G44" s="1">
        <v>326</v>
      </c>
      <c r="H44" s="1">
        <v>0</v>
      </c>
      <c r="I44" s="1">
        <v>35</v>
      </c>
      <c r="J44" s="1">
        <v>20</v>
      </c>
      <c r="K44" s="1"/>
      <c r="L44" s="1">
        <f t="shared" si="0"/>
        <v>55</v>
      </c>
      <c r="M44" s="1">
        <f t="shared" si="1"/>
        <v>244.7</v>
      </c>
      <c r="N44" s="1">
        <v>41</v>
      </c>
      <c r="O44" s="1" t="s">
        <v>89</v>
      </c>
      <c r="P44" s="1" t="s">
        <v>78</v>
      </c>
      <c r="Q44" s="1" t="s">
        <v>156</v>
      </c>
      <c r="S44" s="3"/>
      <c r="T44" s="3"/>
    </row>
    <row r="45" spans="1:21" ht="32.4" x14ac:dyDescent="0.25">
      <c r="A45" s="1" t="s">
        <v>52</v>
      </c>
      <c r="B45" s="6" t="s">
        <v>53</v>
      </c>
      <c r="C45" s="1" t="s">
        <v>22</v>
      </c>
      <c r="D45" s="1"/>
      <c r="E45" s="5" t="s">
        <v>64</v>
      </c>
      <c r="F45" s="5" t="s">
        <v>65</v>
      </c>
      <c r="G45" s="1">
        <v>299</v>
      </c>
      <c r="H45" s="1">
        <v>0</v>
      </c>
      <c r="I45" s="1">
        <v>30</v>
      </c>
      <c r="J45" s="1">
        <v>20</v>
      </c>
      <c r="K45" s="1"/>
      <c r="L45" s="1">
        <f t="shared" si="0"/>
        <v>50</v>
      </c>
      <c r="M45" s="1">
        <f t="shared" si="1"/>
        <v>224.29999999999998</v>
      </c>
      <c r="N45" s="1">
        <v>42</v>
      </c>
      <c r="O45" s="1" t="s">
        <v>89</v>
      </c>
      <c r="P45" s="1" t="s">
        <v>78</v>
      </c>
      <c r="Q45" s="1" t="s">
        <v>156</v>
      </c>
      <c r="S45" s="3"/>
      <c r="T45" s="3"/>
    </row>
    <row r="48" spans="1:21" x14ac:dyDescent="0.25">
      <c r="H48" s="2" t="s">
        <v>5</v>
      </c>
      <c r="M48" s="2" t="s">
        <v>6</v>
      </c>
    </row>
  </sheetData>
  <autoFilter ref="J1:J48"/>
  <mergeCells count="2">
    <mergeCell ref="A1:Q1"/>
    <mergeCell ref="A2:Q2"/>
  </mergeCells>
  <phoneticPr fontId="6" type="noConversion"/>
  <conditionalFormatting sqref="E51:E65573 E47:E49">
    <cfRule type="duplicateValues" dxfId="7" priority="8"/>
  </conditionalFormatting>
  <conditionalFormatting sqref="E5">
    <cfRule type="duplicateValues" dxfId="6" priority="7"/>
  </conditionalFormatting>
  <conditionalFormatting sqref="E14:E19">
    <cfRule type="duplicateValues" dxfId="5" priority="6"/>
  </conditionalFormatting>
  <conditionalFormatting sqref="E20">
    <cfRule type="duplicateValues" dxfId="4" priority="5"/>
  </conditionalFormatting>
  <conditionalFormatting sqref="E9">
    <cfRule type="duplicateValues" dxfId="3" priority="4"/>
  </conditionalFormatting>
  <conditionalFormatting sqref="E22">
    <cfRule type="duplicateValues" dxfId="2" priority="3"/>
  </conditionalFormatting>
  <conditionalFormatting sqref="J28:K28">
    <cfRule type="duplicateValues" dxfId="1" priority="2"/>
  </conditionalFormatting>
  <conditionalFormatting sqref="E4:E4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材料科学与工程 </vt:lpstr>
      <vt:lpstr>材料与化工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2015-04-14T02:15:52Z</cp:lastPrinted>
  <dcterms:created xsi:type="dcterms:W3CDTF">1996-12-17T01:32:42Z</dcterms:created>
  <dcterms:modified xsi:type="dcterms:W3CDTF">2024-04-11T01:39:45Z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